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  <sheet name="Лист4" sheetId="4" r:id="rId4"/>
  </sheets>
  <calcPr calcId="145621"/>
</workbook>
</file>

<file path=xl/calcChain.xml><?xml version="1.0" encoding="utf-8"?>
<calcChain xmlns="http://schemas.openxmlformats.org/spreadsheetml/2006/main">
  <c r="H112" i="1" l="1"/>
  <c r="I112" i="1"/>
  <c r="J112" i="1"/>
  <c r="H309" i="1" l="1"/>
  <c r="I309" i="1"/>
  <c r="J309" i="1"/>
  <c r="H52" i="1"/>
  <c r="H34" i="1"/>
  <c r="I52" i="1" l="1"/>
  <c r="J52" i="1" s="1"/>
  <c r="I34" i="1"/>
  <c r="J34" i="1" s="1"/>
  <c r="H111" i="1"/>
  <c r="I111" i="1" s="1"/>
  <c r="J111" i="1" s="1"/>
  <c r="H110" i="1"/>
  <c r="I110" i="1" l="1"/>
  <c r="J110" i="1" s="1"/>
  <c r="H322" i="2"/>
  <c r="H321" i="2"/>
  <c r="H320" i="2"/>
  <c r="I320" i="2" s="1"/>
  <c r="J320" i="2" s="1"/>
  <c r="I319" i="2"/>
  <c r="J319" i="2" s="1"/>
  <c r="H319" i="2"/>
  <c r="H318" i="2"/>
  <c r="H317" i="2"/>
  <c r="H316" i="2"/>
  <c r="I316" i="2" s="1"/>
  <c r="J316" i="2" s="1"/>
  <c r="I315" i="2"/>
  <c r="J315" i="2" s="1"/>
  <c r="H315" i="2"/>
  <c r="H314" i="2"/>
  <c r="H323" i="2" s="1"/>
  <c r="H311" i="2"/>
  <c r="I310" i="2"/>
  <c r="H310" i="2"/>
  <c r="J310" i="2" s="1"/>
  <c r="H309" i="2"/>
  <c r="H308" i="2"/>
  <c r="H307" i="2"/>
  <c r="H306" i="2"/>
  <c r="I306" i="2" s="1"/>
  <c r="H305" i="2"/>
  <c r="H304" i="2"/>
  <c r="H303" i="2"/>
  <c r="H302" i="2"/>
  <c r="I302" i="2" s="1"/>
  <c r="H301" i="2"/>
  <c r="H300" i="2"/>
  <c r="H299" i="2"/>
  <c r="H298" i="2"/>
  <c r="I298" i="2" s="1"/>
  <c r="H297" i="2"/>
  <c r="I296" i="2"/>
  <c r="J296" i="2" s="1"/>
  <c r="H296" i="2"/>
  <c r="H295" i="2"/>
  <c r="H294" i="2"/>
  <c r="I294" i="2" s="1"/>
  <c r="H293" i="2"/>
  <c r="I293" i="2" s="1"/>
  <c r="J293" i="2" s="1"/>
  <c r="I292" i="2"/>
  <c r="J292" i="2" s="1"/>
  <c r="H292" i="2"/>
  <c r="H291" i="2"/>
  <c r="H290" i="2"/>
  <c r="I290" i="2" s="1"/>
  <c r="H289" i="2"/>
  <c r="I289" i="2" s="1"/>
  <c r="J289" i="2" s="1"/>
  <c r="I288" i="2"/>
  <c r="H288" i="2"/>
  <c r="J288" i="2" s="1"/>
  <c r="H287" i="2"/>
  <c r="H286" i="2"/>
  <c r="I286" i="2" s="1"/>
  <c r="H285" i="2"/>
  <c r="H284" i="2"/>
  <c r="H283" i="2"/>
  <c r="H282" i="2"/>
  <c r="I282" i="2" s="1"/>
  <c r="H281" i="2"/>
  <c r="H280" i="2"/>
  <c r="H279" i="2"/>
  <c r="H278" i="2"/>
  <c r="I278" i="2" s="1"/>
  <c r="H277" i="2"/>
  <c r="I277" i="2" s="1"/>
  <c r="J277" i="2" s="1"/>
  <c r="I276" i="2"/>
  <c r="H276" i="2"/>
  <c r="J276" i="2" s="1"/>
  <c r="H275" i="2"/>
  <c r="H274" i="2"/>
  <c r="I274" i="2" s="1"/>
  <c r="H273" i="2"/>
  <c r="H272" i="2"/>
  <c r="H271" i="2"/>
  <c r="H270" i="2"/>
  <c r="I270" i="2" s="1"/>
  <c r="H269" i="2"/>
  <c r="H268" i="2"/>
  <c r="I268" i="2" s="1"/>
  <c r="J268" i="2" s="1"/>
  <c r="H267" i="2"/>
  <c r="H266" i="2"/>
  <c r="I266" i="2" s="1"/>
  <c r="H265" i="2"/>
  <c r="H264" i="2"/>
  <c r="H263" i="2"/>
  <c r="H262" i="2"/>
  <c r="I262" i="2" s="1"/>
  <c r="H261" i="2"/>
  <c r="H260" i="2"/>
  <c r="H259" i="2"/>
  <c r="H258" i="2"/>
  <c r="I258" i="2" s="1"/>
  <c r="H257" i="2"/>
  <c r="H256" i="2"/>
  <c r="H255" i="2"/>
  <c r="H254" i="2"/>
  <c r="I254" i="2" s="1"/>
  <c r="H253" i="2"/>
  <c r="H252" i="2"/>
  <c r="H251" i="2"/>
  <c r="H250" i="2"/>
  <c r="I250" i="2" s="1"/>
  <c r="H249" i="2"/>
  <c r="H248" i="2"/>
  <c r="H247" i="2"/>
  <c r="H246" i="2"/>
  <c r="I246" i="2" s="1"/>
  <c r="H245" i="2"/>
  <c r="H244" i="2"/>
  <c r="H243" i="2"/>
  <c r="H242" i="2"/>
  <c r="I242" i="2" s="1"/>
  <c r="H241" i="2"/>
  <c r="H240" i="2"/>
  <c r="H239" i="2"/>
  <c r="H238" i="2"/>
  <c r="I238" i="2" s="1"/>
  <c r="H237" i="2"/>
  <c r="H236" i="2"/>
  <c r="H235" i="2"/>
  <c r="H234" i="2"/>
  <c r="I234" i="2" s="1"/>
  <c r="H233" i="2"/>
  <c r="H232" i="2"/>
  <c r="H231" i="2"/>
  <c r="H230" i="2"/>
  <c r="I230" i="2" s="1"/>
  <c r="H229" i="2"/>
  <c r="H228" i="2"/>
  <c r="H227" i="2"/>
  <c r="H226" i="2"/>
  <c r="I226" i="2" s="1"/>
  <c r="H225" i="2"/>
  <c r="H224" i="2"/>
  <c r="H223" i="2"/>
  <c r="H222" i="2"/>
  <c r="I222" i="2" s="1"/>
  <c r="H221" i="2"/>
  <c r="H220" i="2"/>
  <c r="H219" i="2"/>
  <c r="H218" i="2"/>
  <c r="I218" i="2" s="1"/>
  <c r="H217" i="2"/>
  <c r="H216" i="2"/>
  <c r="H215" i="2"/>
  <c r="H214" i="2"/>
  <c r="I214" i="2" s="1"/>
  <c r="H213" i="2"/>
  <c r="H212" i="2"/>
  <c r="H211" i="2"/>
  <c r="H210" i="2"/>
  <c r="I210" i="2" s="1"/>
  <c r="H209" i="2"/>
  <c r="H208" i="2"/>
  <c r="H207" i="2"/>
  <c r="H206" i="2"/>
  <c r="I206" i="2" s="1"/>
  <c r="H205" i="2"/>
  <c r="H204" i="2"/>
  <c r="H203" i="2"/>
  <c r="H202" i="2"/>
  <c r="I202" i="2" s="1"/>
  <c r="H201" i="2"/>
  <c r="H200" i="2"/>
  <c r="H199" i="2"/>
  <c r="H198" i="2"/>
  <c r="I198" i="2" s="1"/>
  <c r="H197" i="2"/>
  <c r="H196" i="2"/>
  <c r="H195" i="2"/>
  <c r="H194" i="2"/>
  <c r="I194" i="2" s="1"/>
  <c r="H193" i="2"/>
  <c r="H192" i="2"/>
  <c r="H191" i="2"/>
  <c r="H190" i="2"/>
  <c r="I190" i="2" s="1"/>
  <c r="H189" i="2"/>
  <c r="H188" i="2"/>
  <c r="H187" i="2"/>
  <c r="H186" i="2"/>
  <c r="I186" i="2" s="1"/>
  <c r="H185" i="2"/>
  <c r="H184" i="2"/>
  <c r="H183" i="2"/>
  <c r="I182" i="2"/>
  <c r="H182" i="2"/>
  <c r="J182" i="2" s="1"/>
  <c r="H181" i="2"/>
  <c r="H180" i="2"/>
  <c r="H179" i="2"/>
  <c r="H178" i="2"/>
  <c r="I178" i="2" s="1"/>
  <c r="H177" i="2"/>
  <c r="H176" i="2"/>
  <c r="H175" i="2"/>
  <c r="H174" i="2"/>
  <c r="I174" i="2" s="1"/>
  <c r="H173" i="2"/>
  <c r="H172" i="2"/>
  <c r="H171" i="2"/>
  <c r="H170" i="2"/>
  <c r="I170" i="2" s="1"/>
  <c r="H169" i="2"/>
  <c r="H168" i="2"/>
  <c r="H167" i="2"/>
  <c r="H166" i="2"/>
  <c r="I166" i="2" s="1"/>
  <c r="H165" i="2"/>
  <c r="H164" i="2"/>
  <c r="H163" i="2"/>
  <c r="H162" i="2"/>
  <c r="I162" i="2" s="1"/>
  <c r="H161" i="2"/>
  <c r="H160" i="2"/>
  <c r="H159" i="2"/>
  <c r="H158" i="2"/>
  <c r="I158" i="2" s="1"/>
  <c r="H157" i="2"/>
  <c r="H156" i="2"/>
  <c r="H155" i="2"/>
  <c r="H154" i="2"/>
  <c r="I154" i="2" s="1"/>
  <c r="J154" i="2" s="1"/>
  <c r="J153" i="2"/>
  <c r="I153" i="2"/>
  <c r="H153" i="2"/>
  <c r="I152" i="2"/>
  <c r="H152" i="2"/>
  <c r="H151" i="2"/>
  <c r="H150" i="2"/>
  <c r="I150" i="2" s="1"/>
  <c r="J150" i="2" s="1"/>
  <c r="J149" i="2"/>
  <c r="I149" i="2"/>
  <c r="H149" i="2"/>
  <c r="I148" i="2"/>
  <c r="H148" i="2"/>
  <c r="J148" i="2" s="1"/>
  <c r="H147" i="2"/>
  <c r="H146" i="2"/>
  <c r="I146" i="2" s="1"/>
  <c r="J146" i="2" s="1"/>
  <c r="J145" i="2"/>
  <c r="I145" i="2"/>
  <c r="H145" i="2"/>
  <c r="I144" i="2"/>
  <c r="H144" i="2"/>
  <c r="J144" i="2" s="1"/>
  <c r="H143" i="2"/>
  <c r="H142" i="2"/>
  <c r="I142" i="2" s="1"/>
  <c r="J142" i="2" s="1"/>
  <c r="J141" i="2"/>
  <c r="I141" i="2"/>
  <c r="H141" i="2"/>
  <c r="I140" i="2"/>
  <c r="H140" i="2"/>
  <c r="J140" i="2" s="1"/>
  <c r="H139" i="2"/>
  <c r="H138" i="2"/>
  <c r="I138" i="2" s="1"/>
  <c r="J138" i="2" s="1"/>
  <c r="J137" i="2"/>
  <c r="I137" i="2"/>
  <c r="H137" i="2"/>
  <c r="I136" i="2"/>
  <c r="H136" i="2"/>
  <c r="H135" i="2"/>
  <c r="H134" i="2"/>
  <c r="I134" i="2" s="1"/>
  <c r="J134" i="2" s="1"/>
  <c r="J133" i="2"/>
  <c r="I133" i="2"/>
  <c r="H133" i="2"/>
  <c r="I132" i="2"/>
  <c r="H132" i="2"/>
  <c r="J132" i="2" s="1"/>
  <c r="H131" i="2"/>
  <c r="H130" i="2"/>
  <c r="I130" i="2" s="1"/>
  <c r="H129" i="2"/>
  <c r="I129" i="2" s="1"/>
  <c r="J129" i="2" s="1"/>
  <c r="I128" i="2"/>
  <c r="H128" i="2"/>
  <c r="J128" i="2" s="1"/>
  <c r="H127" i="2"/>
  <c r="H126" i="2"/>
  <c r="I126" i="2" s="1"/>
  <c r="H125" i="2"/>
  <c r="I125" i="2" s="1"/>
  <c r="J125" i="2" s="1"/>
  <c r="I124" i="2"/>
  <c r="H124" i="2"/>
  <c r="J124" i="2" s="1"/>
  <c r="H123" i="2"/>
  <c r="H122" i="2"/>
  <c r="I122" i="2" s="1"/>
  <c r="H121" i="2"/>
  <c r="I121" i="2" s="1"/>
  <c r="J121" i="2" s="1"/>
  <c r="I120" i="2"/>
  <c r="H120" i="2"/>
  <c r="J120" i="2" s="1"/>
  <c r="H119" i="2"/>
  <c r="I118" i="2"/>
  <c r="J118" i="2" s="1"/>
  <c r="H118" i="2"/>
  <c r="I115" i="2"/>
  <c r="H115" i="2"/>
  <c r="J115" i="2" s="1"/>
  <c r="H114" i="2"/>
  <c r="H113" i="2"/>
  <c r="I113" i="2" s="1"/>
  <c r="H112" i="2"/>
  <c r="I112" i="2" s="1"/>
  <c r="J112" i="2" s="1"/>
  <c r="I111" i="2"/>
  <c r="H111" i="2"/>
  <c r="J111" i="2" s="1"/>
  <c r="H110" i="2"/>
  <c r="H109" i="2"/>
  <c r="I109" i="2" s="1"/>
  <c r="H108" i="2"/>
  <c r="I108" i="2" s="1"/>
  <c r="J108" i="2" s="1"/>
  <c r="I107" i="2"/>
  <c r="H107" i="2"/>
  <c r="J107" i="2" s="1"/>
  <c r="H106" i="2"/>
  <c r="H105" i="2"/>
  <c r="I105" i="2" s="1"/>
  <c r="H104" i="2"/>
  <c r="I104" i="2" s="1"/>
  <c r="J104" i="2" s="1"/>
  <c r="I103" i="2"/>
  <c r="H103" i="2"/>
  <c r="J103" i="2" s="1"/>
  <c r="H102" i="2"/>
  <c r="H101" i="2"/>
  <c r="I101" i="2" s="1"/>
  <c r="H100" i="2"/>
  <c r="I100" i="2" s="1"/>
  <c r="J100" i="2" s="1"/>
  <c r="I99" i="2"/>
  <c r="H99" i="2"/>
  <c r="J99" i="2" s="1"/>
  <c r="H98" i="2"/>
  <c r="H97" i="2"/>
  <c r="I97" i="2" s="1"/>
  <c r="H96" i="2"/>
  <c r="I96" i="2" s="1"/>
  <c r="J96" i="2" s="1"/>
  <c r="I95" i="2"/>
  <c r="H95" i="2"/>
  <c r="J95" i="2" s="1"/>
  <c r="H94" i="2"/>
  <c r="H93" i="2"/>
  <c r="I93" i="2" s="1"/>
  <c r="H92" i="2"/>
  <c r="I92" i="2" s="1"/>
  <c r="J92" i="2" s="1"/>
  <c r="I91" i="2"/>
  <c r="H91" i="2"/>
  <c r="J91" i="2" s="1"/>
  <c r="H90" i="2"/>
  <c r="H89" i="2"/>
  <c r="I89" i="2" s="1"/>
  <c r="H88" i="2"/>
  <c r="I88" i="2" s="1"/>
  <c r="J88" i="2" s="1"/>
  <c r="I87" i="2"/>
  <c r="H87" i="2"/>
  <c r="J87" i="2" s="1"/>
  <c r="H86" i="2"/>
  <c r="H85" i="2"/>
  <c r="I85" i="2" s="1"/>
  <c r="J84" i="2"/>
  <c r="I84" i="2"/>
  <c r="H84" i="2"/>
  <c r="I83" i="2"/>
  <c r="H83" i="2"/>
  <c r="H82" i="2"/>
  <c r="H81" i="2"/>
  <c r="I81" i="2" s="1"/>
  <c r="J80" i="2"/>
  <c r="H80" i="2"/>
  <c r="I80" i="2" s="1"/>
  <c r="I79" i="2"/>
  <c r="H79" i="2"/>
  <c r="J79" i="2" s="1"/>
  <c r="H78" i="2"/>
  <c r="H77" i="2"/>
  <c r="I77" i="2" s="1"/>
  <c r="H76" i="2"/>
  <c r="I76" i="2" s="1"/>
  <c r="J76" i="2" s="1"/>
  <c r="I75" i="2"/>
  <c r="H75" i="2"/>
  <c r="H74" i="2"/>
  <c r="H73" i="2"/>
  <c r="I73" i="2" s="1"/>
  <c r="J72" i="2"/>
  <c r="H72" i="2"/>
  <c r="I72" i="2" s="1"/>
  <c r="I71" i="2"/>
  <c r="H71" i="2"/>
  <c r="J71" i="2" s="1"/>
  <c r="H70" i="2"/>
  <c r="I69" i="2"/>
  <c r="J69" i="2" s="1"/>
  <c r="H69" i="2"/>
  <c r="H68" i="2"/>
  <c r="I68" i="2" s="1"/>
  <c r="J68" i="2" s="1"/>
  <c r="I67" i="2"/>
  <c r="H67" i="2"/>
  <c r="J67" i="2" s="1"/>
  <c r="H66" i="2"/>
  <c r="H65" i="2"/>
  <c r="I65" i="2" s="1"/>
  <c r="H64" i="2"/>
  <c r="I64" i="2" s="1"/>
  <c r="J64" i="2" s="1"/>
  <c r="I63" i="2"/>
  <c r="H63" i="2"/>
  <c r="J63" i="2" s="1"/>
  <c r="H62" i="2"/>
  <c r="H61" i="2"/>
  <c r="I61" i="2" s="1"/>
  <c r="H60" i="2"/>
  <c r="I60" i="2" s="1"/>
  <c r="J60" i="2" s="1"/>
  <c r="I59" i="2"/>
  <c r="H59" i="2"/>
  <c r="J59" i="2" s="1"/>
  <c r="H58" i="2"/>
  <c r="H57" i="2"/>
  <c r="I57" i="2" s="1"/>
  <c r="H56" i="2"/>
  <c r="I56" i="2" s="1"/>
  <c r="J56" i="2" s="1"/>
  <c r="I55" i="2"/>
  <c r="H55" i="2"/>
  <c r="J55" i="2" s="1"/>
  <c r="H54" i="2"/>
  <c r="H51" i="2"/>
  <c r="I51" i="2" s="1"/>
  <c r="H50" i="2"/>
  <c r="I50" i="2" s="1"/>
  <c r="J50" i="2" s="1"/>
  <c r="I49" i="2"/>
  <c r="J49" i="2" s="1"/>
  <c r="H49" i="2"/>
  <c r="H48" i="2"/>
  <c r="H47" i="2"/>
  <c r="I47" i="2" s="1"/>
  <c r="H46" i="2"/>
  <c r="I46" i="2" s="1"/>
  <c r="J46" i="2" s="1"/>
  <c r="I45" i="2"/>
  <c r="J45" i="2" s="1"/>
  <c r="H45" i="2"/>
  <c r="H44" i="2"/>
  <c r="H43" i="2"/>
  <c r="I43" i="2" s="1"/>
  <c r="H42" i="2"/>
  <c r="I42" i="2" s="1"/>
  <c r="J42" i="2" s="1"/>
  <c r="I41" i="2"/>
  <c r="J41" i="2" s="1"/>
  <c r="H41" i="2"/>
  <c r="H40" i="2"/>
  <c r="H52" i="2" s="1"/>
  <c r="I52" i="2" s="1"/>
  <c r="H38" i="2"/>
  <c r="I38" i="2" s="1"/>
  <c r="H37" i="2"/>
  <c r="I37" i="2" s="1"/>
  <c r="J37" i="2" s="1"/>
  <c r="H34" i="2"/>
  <c r="H33" i="2"/>
  <c r="I33" i="2" s="1"/>
  <c r="H32" i="2"/>
  <c r="I32" i="2" s="1"/>
  <c r="J32" i="2" s="1"/>
  <c r="I31" i="2"/>
  <c r="J31" i="2" s="1"/>
  <c r="H31" i="2"/>
  <c r="H30" i="2"/>
  <c r="H28" i="2"/>
  <c r="H27" i="2"/>
  <c r="I27" i="2" s="1"/>
  <c r="H24" i="2"/>
  <c r="H23" i="2"/>
  <c r="I23" i="2" s="1"/>
  <c r="I20" i="2"/>
  <c r="J20" i="2" s="1"/>
  <c r="H20" i="2"/>
  <c r="H19" i="2"/>
  <c r="H21" i="2" s="1"/>
  <c r="H17" i="2"/>
  <c r="H16" i="2"/>
  <c r="I16" i="2" s="1"/>
  <c r="H321" i="1"/>
  <c r="I321" i="1" s="1"/>
  <c r="H320" i="1"/>
  <c r="I320" i="1" s="1"/>
  <c r="H319" i="1"/>
  <c r="I319" i="1" s="1"/>
  <c r="J321" i="1" l="1"/>
  <c r="I17" i="2"/>
  <c r="J16" i="2"/>
  <c r="J17" i="2" s="1"/>
  <c r="J34" i="2"/>
  <c r="I28" i="2"/>
  <c r="J27" i="2"/>
  <c r="J28" i="2" s="1"/>
  <c r="J48" i="2"/>
  <c r="I34" i="2"/>
  <c r="J23" i="2"/>
  <c r="H25" i="2"/>
  <c r="J33" i="2"/>
  <c r="H35" i="2"/>
  <c r="J38" i="2"/>
  <c r="J43" i="2"/>
  <c r="J47" i="2"/>
  <c r="H116" i="2"/>
  <c r="J54" i="2"/>
  <c r="I54" i="2"/>
  <c r="J62" i="2"/>
  <c r="I62" i="2"/>
  <c r="J75" i="2"/>
  <c r="J83" i="2"/>
  <c r="J90" i="2"/>
  <c r="I90" i="2"/>
  <c r="J98" i="2"/>
  <c r="I98" i="2"/>
  <c r="J106" i="2"/>
  <c r="I106" i="2"/>
  <c r="J114" i="2"/>
  <c r="I114" i="2"/>
  <c r="J123" i="2"/>
  <c r="I123" i="2"/>
  <c r="J131" i="2"/>
  <c r="I131" i="2"/>
  <c r="J136" i="2"/>
  <c r="I147" i="2"/>
  <c r="J147" i="2" s="1"/>
  <c r="J152" i="2"/>
  <c r="J78" i="2"/>
  <c r="I78" i="2"/>
  <c r="I143" i="2"/>
  <c r="J143" i="2" s="1"/>
  <c r="I24" i="2"/>
  <c r="J24" i="2" s="1"/>
  <c r="I30" i="2"/>
  <c r="I35" i="2" s="1"/>
  <c r="I44" i="2"/>
  <c r="J44" i="2" s="1"/>
  <c r="I48" i="2"/>
  <c r="J58" i="2"/>
  <c r="I58" i="2"/>
  <c r="J66" i="2"/>
  <c r="I66" i="2"/>
  <c r="J86" i="2"/>
  <c r="I86" i="2"/>
  <c r="J94" i="2"/>
  <c r="I94" i="2"/>
  <c r="J102" i="2"/>
  <c r="I102" i="2"/>
  <c r="J110" i="2"/>
  <c r="I110" i="2"/>
  <c r="J119" i="2"/>
  <c r="I119" i="2"/>
  <c r="J127" i="2"/>
  <c r="I127" i="2"/>
  <c r="J139" i="2"/>
  <c r="I139" i="2"/>
  <c r="J155" i="2"/>
  <c r="I155" i="2"/>
  <c r="J70" i="2"/>
  <c r="I70" i="2"/>
  <c r="I19" i="2"/>
  <c r="I21" i="2" s="1"/>
  <c r="I40" i="2"/>
  <c r="J40" i="2" s="1"/>
  <c r="J52" i="2" s="1"/>
  <c r="J19" i="2"/>
  <c r="J21" i="2" s="1"/>
  <c r="J51" i="2"/>
  <c r="J74" i="2"/>
  <c r="I74" i="2"/>
  <c r="J82" i="2"/>
  <c r="I82" i="2"/>
  <c r="J135" i="2"/>
  <c r="I135" i="2"/>
  <c r="J151" i="2"/>
  <c r="I151" i="2"/>
  <c r="J57" i="2"/>
  <c r="J61" i="2"/>
  <c r="J65" i="2"/>
  <c r="J73" i="2"/>
  <c r="J77" i="2"/>
  <c r="J81" i="2"/>
  <c r="J85" i="2"/>
  <c r="J89" i="2"/>
  <c r="J93" i="2"/>
  <c r="J97" i="2"/>
  <c r="J101" i="2"/>
  <c r="J105" i="2"/>
  <c r="J109" i="2"/>
  <c r="J113" i="2"/>
  <c r="J122" i="2"/>
  <c r="J126" i="2"/>
  <c r="J130" i="2"/>
  <c r="H312" i="2"/>
  <c r="H324" i="2" s="1"/>
  <c r="J156" i="2"/>
  <c r="I156" i="2"/>
  <c r="J307" i="2"/>
  <c r="I157" i="2"/>
  <c r="J157" i="2" s="1"/>
  <c r="J158" i="2"/>
  <c r="I161" i="2"/>
  <c r="J161" i="2" s="1"/>
  <c r="J162" i="2"/>
  <c r="I165" i="2"/>
  <c r="J165" i="2" s="1"/>
  <c r="J166" i="2"/>
  <c r="I169" i="2"/>
  <c r="J169" i="2" s="1"/>
  <c r="J170" i="2"/>
  <c r="I173" i="2"/>
  <c r="J173" i="2" s="1"/>
  <c r="J174" i="2"/>
  <c r="I177" i="2"/>
  <c r="J177" i="2" s="1"/>
  <c r="J178" i="2"/>
  <c r="I181" i="2"/>
  <c r="J181" i="2" s="1"/>
  <c r="I185" i="2"/>
  <c r="J185" i="2" s="1"/>
  <c r="J186" i="2"/>
  <c r="I189" i="2"/>
  <c r="J189" i="2" s="1"/>
  <c r="J190" i="2"/>
  <c r="I193" i="2"/>
  <c r="J193" i="2" s="1"/>
  <c r="J194" i="2"/>
  <c r="I197" i="2"/>
  <c r="J197" i="2" s="1"/>
  <c r="J198" i="2"/>
  <c r="I201" i="2"/>
  <c r="J201" i="2" s="1"/>
  <c r="J202" i="2"/>
  <c r="I205" i="2"/>
  <c r="J205" i="2" s="1"/>
  <c r="J206" i="2"/>
  <c r="I209" i="2"/>
  <c r="J209" i="2" s="1"/>
  <c r="J210" i="2"/>
  <c r="I213" i="2"/>
  <c r="J213" i="2" s="1"/>
  <c r="J214" i="2"/>
  <c r="I217" i="2"/>
  <c r="J217" i="2" s="1"/>
  <c r="J218" i="2"/>
  <c r="I221" i="2"/>
  <c r="J221" i="2" s="1"/>
  <c r="J222" i="2"/>
  <c r="I225" i="2"/>
  <c r="J225" i="2" s="1"/>
  <c r="J226" i="2"/>
  <c r="I229" i="2"/>
  <c r="J229" i="2" s="1"/>
  <c r="J230" i="2"/>
  <c r="I233" i="2"/>
  <c r="J233" i="2" s="1"/>
  <c r="J234" i="2"/>
  <c r="I237" i="2"/>
  <c r="J237" i="2" s="1"/>
  <c r="J238" i="2"/>
  <c r="I241" i="2"/>
  <c r="J241" i="2" s="1"/>
  <c r="J242" i="2"/>
  <c r="I245" i="2"/>
  <c r="J245" i="2" s="1"/>
  <c r="J246" i="2"/>
  <c r="I249" i="2"/>
  <c r="J249" i="2" s="1"/>
  <c r="J250" i="2"/>
  <c r="I253" i="2"/>
  <c r="J253" i="2" s="1"/>
  <c r="J254" i="2"/>
  <c r="I257" i="2"/>
  <c r="J257" i="2" s="1"/>
  <c r="J258" i="2"/>
  <c r="I261" i="2"/>
  <c r="J261" i="2" s="1"/>
  <c r="J262" i="2"/>
  <c r="I265" i="2"/>
  <c r="J265" i="2" s="1"/>
  <c r="J266" i="2"/>
  <c r="I269" i="2"/>
  <c r="J269" i="2" s="1"/>
  <c r="J270" i="2"/>
  <c r="I273" i="2"/>
  <c r="J273" i="2" s="1"/>
  <c r="J274" i="2"/>
  <c r="J278" i="2"/>
  <c r="I281" i="2"/>
  <c r="J281" i="2" s="1"/>
  <c r="J282" i="2"/>
  <c r="I285" i="2"/>
  <c r="J285" i="2" s="1"/>
  <c r="J286" i="2"/>
  <c r="J290" i="2"/>
  <c r="J294" i="2"/>
  <c r="I297" i="2"/>
  <c r="J297" i="2" s="1"/>
  <c r="J298" i="2"/>
  <c r="I301" i="2"/>
  <c r="J301" i="2" s="1"/>
  <c r="J302" i="2"/>
  <c r="I305" i="2"/>
  <c r="J305" i="2" s="1"/>
  <c r="J306" i="2"/>
  <c r="I309" i="2"/>
  <c r="J309" i="2" s="1"/>
  <c r="I314" i="2"/>
  <c r="I318" i="2"/>
  <c r="J318" i="2" s="1"/>
  <c r="I322" i="2"/>
  <c r="J322" i="2" s="1"/>
  <c r="I160" i="2"/>
  <c r="J160" i="2" s="1"/>
  <c r="I164" i="2"/>
  <c r="J164" i="2" s="1"/>
  <c r="I168" i="2"/>
  <c r="J168" i="2" s="1"/>
  <c r="I172" i="2"/>
  <c r="J172" i="2" s="1"/>
  <c r="I176" i="2"/>
  <c r="J176" i="2" s="1"/>
  <c r="I180" i="2"/>
  <c r="J180" i="2" s="1"/>
  <c r="I184" i="2"/>
  <c r="J184" i="2" s="1"/>
  <c r="I188" i="2"/>
  <c r="J188" i="2" s="1"/>
  <c r="I192" i="2"/>
  <c r="J192" i="2" s="1"/>
  <c r="I196" i="2"/>
  <c r="J196" i="2" s="1"/>
  <c r="I200" i="2"/>
  <c r="J200" i="2" s="1"/>
  <c r="I204" i="2"/>
  <c r="J204" i="2" s="1"/>
  <c r="I208" i="2"/>
  <c r="J208" i="2" s="1"/>
  <c r="I212" i="2"/>
  <c r="J212" i="2" s="1"/>
  <c r="I216" i="2"/>
  <c r="J216" i="2" s="1"/>
  <c r="I220" i="2"/>
  <c r="J220" i="2" s="1"/>
  <c r="I224" i="2"/>
  <c r="J224" i="2" s="1"/>
  <c r="I228" i="2"/>
  <c r="J228" i="2" s="1"/>
  <c r="I232" i="2"/>
  <c r="J232" i="2" s="1"/>
  <c r="I236" i="2"/>
  <c r="J236" i="2" s="1"/>
  <c r="I240" i="2"/>
  <c r="J240" i="2" s="1"/>
  <c r="I244" i="2"/>
  <c r="J244" i="2" s="1"/>
  <c r="I248" i="2"/>
  <c r="J248" i="2" s="1"/>
  <c r="I252" i="2"/>
  <c r="J252" i="2" s="1"/>
  <c r="I256" i="2"/>
  <c r="J256" i="2" s="1"/>
  <c r="I260" i="2"/>
  <c r="J260" i="2" s="1"/>
  <c r="I264" i="2"/>
  <c r="J264" i="2" s="1"/>
  <c r="I272" i="2"/>
  <c r="J272" i="2" s="1"/>
  <c r="I280" i="2"/>
  <c r="J280" i="2" s="1"/>
  <c r="I284" i="2"/>
  <c r="J284" i="2" s="1"/>
  <c r="I300" i="2"/>
  <c r="J300" i="2" s="1"/>
  <c r="I304" i="2"/>
  <c r="J304" i="2" s="1"/>
  <c r="I308" i="2"/>
  <c r="J308" i="2" s="1"/>
  <c r="J314" i="2"/>
  <c r="I317" i="2"/>
  <c r="J317" i="2" s="1"/>
  <c r="I321" i="2"/>
  <c r="J321" i="2" s="1"/>
  <c r="I159" i="2"/>
  <c r="J159" i="2" s="1"/>
  <c r="I163" i="2"/>
  <c r="J163" i="2" s="1"/>
  <c r="I167" i="2"/>
  <c r="J167" i="2" s="1"/>
  <c r="I171" i="2"/>
  <c r="J171" i="2" s="1"/>
  <c r="I175" i="2"/>
  <c r="J175" i="2" s="1"/>
  <c r="I179" i="2"/>
  <c r="J179" i="2" s="1"/>
  <c r="I183" i="2"/>
  <c r="J183" i="2" s="1"/>
  <c r="I187" i="2"/>
  <c r="J187" i="2" s="1"/>
  <c r="I191" i="2"/>
  <c r="J191" i="2" s="1"/>
  <c r="I195" i="2"/>
  <c r="J195" i="2" s="1"/>
  <c r="I199" i="2"/>
  <c r="J199" i="2" s="1"/>
  <c r="I203" i="2"/>
  <c r="J203" i="2" s="1"/>
  <c r="I207" i="2"/>
  <c r="J207" i="2" s="1"/>
  <c r="I211" i="2"/>
  <c r="J211" i="2" s="1"/>
  <c r="I215" i="2"/>
  <c r="J215" i="2" s="1"/>
  <c r="I219" i="2"/>
  <c r="J219" i="2" s="1"/>
  <c r="I223" i="2"/>
  <c r="J223" i="2" s="1"/>
  <c r="I227" i="2"/>
  <c r="J227" i="2" s="1"/>
  <c r="I231" i="2"/>
  <c r="J231" i="2" s="1"/>
  <c r="I235" i="2"/>
  <c r="J235" i="2" s="1"/>
  <c r="I239" i="2"/>
  <c r="J239" i="2" s="1"/>
  <c r="I243" i="2"/>
  <c r="J243" i="2" s="1"/>
  <c r="I247" i="2"/>
  <c r="J247" i="2" s="1"/>
  <c r="I251" i="2"/>
  <c r="J251" i="2" s="1"/>
  <c r="I255" i="2"/>
  <c r="J255" i="2" s="1"/>
  <c r="I259" i="2"/>
  <c r="J259" i="2" s="1"/>
  <c r="I263" i="2"/>
  <c r="J263" i="2" s="1"/>
  <c r="I267" i="2"/>
  <c r="J267" i="2" s="1"/>
  <c r="I271" i="2"/>
  <c r="J271" i="2" s="1"/>
  <c r="I275" i="2"/>
  <c r="J275" i="2" s="1"/>
  <c r="I279" i="2"/>
  <c r="J279" i="2" s="1"/>
  <c r="I283" i="2"/>
  <c r="J283" i="2" s="1"/>
  <c r="I287" i="2"/>
  <c r="J287" i="2" s="1"/>
  <c r="I291" i="2"/>
  <c r="J291" i="2" s="1"/>
  <c r="I295" i="2"/>
  <c r="J295" i="2" s="1"/>
  <c r="I299" i="2"/>
  <c r="J299" i="2" s="1"/>
  <c r="I303" i="2"/>
  <c r="J303" i="2" s="1"/>
  <c r="I307" i="2"/>
  <c r="I311" i="2"/>
  <c r="J311" i="2" s="1"/>
  <c r="J320" i="1"/>
  <c r="J319" i="1"/>
  <c r="H109" i="1"/>
  <c r="I109" i="1" s="1"/>
  <c r="J109" i="1" s="1"/>
  <c r="J312" i="2" l="1"/>
  <c r="J116" i="2"/>
  <c r="J25" i="2"/>
  <c r="J30" i="2"/>
  <c r="J35" i="2" s="1"/>
  <c r="J324" i="2" s="1"/>
  <c r="I312" i="2"/>
  <c r="I25" i="2"/>
  <c r="J323" i="2"/>
  <c r="I323" i="2"/>
  <c r="I116" i="2"/>
  <c r="I324" i="2" s="1"/>
  <c r="H24" i="1"/>
  <c r="I24" i="1" s="1"/>
  <c r="J24" i="1" l="1"/>
  <c r="H107" i="1"/>
  <c r="I107" i="1" l="1"/>
  <c r="J107" i="1" s="1"/>
  <c r="H314" i="1"/>
  <c r="I314" i="1" s="1"/>
  <c r="H315" i="1"/>
  <c r="H316" i="1"/>
  <c r="H317" i="1"/>
  <c r="I317" i="1" s="1"/>
  <c r="J317" i="1" s="1"/>
  <c r="H318" i="1"/>
  <c r="I318" i="1" s="1"/>
  <c r="J318" i="1" s="1"/>
  <c r="H313" i="1"/>
  <c r="H304" i="1"/>
  <c r="I313" i="1" l="1"/>
  <c r="J313" i="1" s="1"/>
  <c r="H322" i="1"/>
  <c r="J314" i="1"/>
  <c r="I316" i="1"/>
  <c r="J316" i="1" s="1"/>
  <c r="H98" i="1"/>
  <c r="I98" i="1" s="1"/>
  <c r="J98" i="1" s="1"/>
  <c r="H307" i="1"/>
  <c r="I307" i="1" l="1"/>
  <c r="J307" i="1" s="1"/>
  <c r="H104" i="1"/>
  <c r="H105" i="1"/>
  <c r="I105" i="1" s="1"/>
  <c r="H106" i="1"/>
  <c r="I106" i="1" s="1"/>
  <c r="H108" i="1"/>
  <c r="H103" i="1"/>
  <c r="I103" i="1" s="1"/>
  <c r="H102" i="1"/>
  <c r="I102" i="1" s="1"/>
  <c r="H101" i="1"/>
  <c r="H100" i="1"/>
  <c r="H99" i="1"/>
  <c r="I99" i="1" s="1"/>
  <c r="H92" i="1"/>
  <c r="I92" i="1" s="1"/>
  <c r="H93" i="1"/>
  <c r="H94" i="1"/>
  <c r="H95" i="1"/>
  <c r="I95" i="1" s="1"/>
  <c r="H96" i="1"/>
  <c r="I96" i="1" s="1"/>
  <c r="H97" i="1"/>
  <c r="I97" i="1" s="1"/>
  <c r="H310" i="1"/>
  <c r="H91" i="1"/>
  <c r="I91" i="1" s="1"/>
  <c r="I100" i="1" l="1"/>
  <c r="J100" i="1" s="1"/>
  <c r="J106" i="1"/>
  <c r="I93" i="1"/>
  <c r="J93" i="1" s="1"/>
  <c r="I101" i="1"/>
  <c r="J101" i="1" s="1"/>
  <c r="I108" i="1"/>
  <c r="J108" i="1" s="1"/>
  <c r="I310" i="1"/>
  <c r="J310" i="1" s="1"/>
  <c r="I94" i="1"/>
  <c r="J94" i="1" s="1"/>
  <c r="I104" i="1"/>
  <c r="J104" i="1" s="1"/>
  <c r="J103" i="1"/>
  <c r="J102" i="1"/>
  <c r="J105" i="1"/>
  <c r="J99" i="1"/>
  <c r="J91" i="1"/>
  <c r="J97" i="1"/>
  <c r="J96" i="1"/>
  <c r="J95" i="1"/>
  <c r="J92" i="1"/>
  <c r="H199" i="1"/>
  <c r="I199" i="1" s="1"/>
  <c r="H198" i="1"/>
  <c r="I198" i="1" s="1"/>
  <c r="H197" i="1"/>
  <c r="H196" i="1"/>
  <c r="I196" i="1" s="1"/>
  <c r="H195" i="1"/>
  <c r="I195" i="1" s="1"/>
  <c r="H194" i="1"/>
  <c r="I194" i="1" s="1"/>
  <c r="H193" i="1"/>
  <c r="H192" i="1"/>
  <c r="I192" i="1" s="1"/>
  <c r="H191" i="1"/>
  <c r="I191" i="1" s="1"/>
  <c r="H190" i="1"/>
  <c r="I190" i="1" s="1"/>
  <c r="H189" i="1"/>
  <c r="I189" i="1" s="1"/>
  <c r="H188" i="1"/>
  <c r="I188" i="1" s="1"/>
  <c r="H187" i="1"/>
  <c r="I187" i="1" s="1"/>
  <c r="H186" i="1"/>
  <c r="I186" i="1" s="1"/>
  <c r="H185" i="1"/>
  <c r="I185" i="1" s="1"/>
  <c r="H184" i="1"/>
  <c r="I184" i="1" s="1"/>
  <c r="H183" i="1"/>
  <c r="I183" i="1" s="1"/>
  <c r="H182" i="1"/>
  <c r="I182" i="1" s="1"/>
  <c r="H181" i="1"/>
  <c r="I181" i="1" s="1"/>
  <c r="H180" i="1"/>
  <c r="I180" i="1" s="1"/>
  <c r="H179" i="1"/>
  <c r="I179" i="1" s="1"/>
  <c r="H178" i="1"/>
  <c r="I178" i="1" s="1"/>
  <c r="H177" i="1"/>
  <c r="I177" i="1" s="1"/>
  <c r="H176" i="1"/>
  <c r="I176" i="1" s="1"/>
  <c r="H175" i="1"/>
  <c r="I175" i="1" s="1"/>
  <c r="H174" i="1"/>
  <c r="I174" i="1" s="1"/>
  <c r="J194" i="1" l="1"/>
  <c r="J189" i="1"/>
  <c r="J187" i="1"/>
  <c r="J177" i="1"/>
  <c r="J184" i="1"/>
  <c r="J196" i="1"/>
  <c r="J180" i="1"/>
  <c r="J175" i="1"/>
  <c r="J195" i="1"/>
  <c r="J183" i="1"/>
  <c r="J198" i="1"/>
  <c r="J181" i="1"/>
  <c r="J182" i="1"/>
  <c r="J191" i="1"/>
  <c r="J199" i="1"/>
  <c r="I197" i="1"/>
  <c r="J197" i="1" s="1"/>
  <c r="J174" i="1"/>
  <c r="J176" i="1"/>
  <c r="J178" i="1"/>
  <c r="J188" i="1"/>
  <c r="J190" i="1"/>
  <c r="J192" i="1"/>
  <c r="I193" i="1"/>
  <c r="J193" i="1" s="1"/>
  <c r="J186" i="1"/>
  <c r="J185" i="1"/>
  <c r="J179" i="1"/>
  <c r="H155" i="1"/>
  <c r="I155" i="1" s="1"/>
  <c r="H133" i="1"/>
  <c r="H134" i="1"/>
  <c r="J155" i="1" l="1"/>
  <c r="I133" i="1"/>
  <c r="J133" i="1" s="1"/>
  <c r="H256" i="1"/>
  <c r="I256" i="1" s="1"/>
  <c r="H257" i="1"/>
  <c r="I257" i="1" s="1"/>
  <c r="H258" i="1"/>
  <c r="I258" i="1" s="1"/>
  <c r="H259" i="1"/>
  <c r="J258" i="1" l="1"/>
  <c r="J256" i="1"/>
  <c r="J257" i="1"/>
  <c r="I259" i="1"/>
  <c r="J259" i="1" s="1"/>
  <c r="H260" i="1"/>
  <c r="H286" i="1"/>
  <c r="H287" i="1"/>
  <c r="I260" i="1" l="1"/>
  <c r="J260" i="1" s="1"/>
  <c r="H305" i="1"/>
  <c r="I305" i="1" s="1"/>
  <c r="H308" i="1"/>
  <c r="I308" i="1" s="1"/>
  <c r="J308" i="1" s="1"/>
  <c r="H306" i="1"/>
  <c r="I304" i="1"/>
  <c r="H292" i="1"/>
  <c r="I292" i="1" s="1"/>
  <c r="H291" i="1"/>
  <c r="I291" i="1" s="1"/>
  <c r="H290" i="1"/>
  <c r="I290" i="1" s="1"/>
  <c r="H289" i="1"/>
  <c r="I289" i="1" s="1"/>
  <c r="H301" i="1"/>
  <c r="I301" i="1" s="1"/>
  <c r="H302" i="1"/>
  <c r="I302" i="1" s="1"/>
  <c r="H303" i="1"/>
  <c r="I303" i="1" s="1"/>
  <c r="H273" i="1"/>
  <c r="I273" i="1" s="1"/>
  <c r="H272" i="1"/>
  <c r="I272" i="1" s="1"/>
  <c r="H271" i="1"/>
  <c r="I271" i="1" s="1"/>
  <c r="H270" i="1"/>
  <c r="I270" i="1" s="1"/>
  <c r="J270" i="1" s="1"/>
  <c r="H299" i="1"/>
  <c r="I299" i="1" s="1"/>
  <c r="H298" i="1"/>
  <c r="I298" i="1" s="1"/>
  <c r="H269" i="1"/>
  <c r="I269" i="1" s="1"/>
  <c r="I306" i="1" l="1"/>
  <c r="J306" i="1" s="1"/>
  <c r="J289" i="1"/>
  <c r="J298" i="1"/>
  <c r="J305" i="1"/>
  <c r="J304" i="1"/>
  <c r="J273" i="1"/>
  <c r="J291" i="1"/>
  <c r="J303" i="1"/>
  <c r="J292" i="1"/>
  <c r="J290" i="1"/>
  <c r="J302" i="1"/>
  <c r="J301" i="1"/>
  <c r="J271" i="1"/>
  <c r="J272" i="1"/>
  <c r="J299" i="1"/>
  <c r="J269" i="1"/>
  <c r="H297" i="1"/>
  <c r="I297" i="1" s="1"/>
  <c r="H296" i="1"/>
  <c r="I296" i="1" s="1"/>
  <c r="H268" i="1"/>
  <c r="I268" i="1" s="1"/>
  <c r="H267" i="1"/>
  <c r="I267" i="1" s="1"/>
  <c r="H266" i="1"/>
  <c r="I266" i="1" s="1"/>
  <c r="H274" i="1"/>
  <c r="I274" i="1" s="1"/>
  <c r="H300" i="1"/>
  <c r="I300" i="1" s="1"/>
  <c r="H275" i="1"/>
  <c r="I275" i="1" s="1"/>
  <c r="H265" i="1"/>
  <c r="I265" i="1" s="1"/>
  <c r="H264" i="1"/>
  <c r="I264" i="1" s="1"/>
  <c r="H263" i="1"/>
  <c r="I263" i="1" s="1"/>
  <c r="H262" i="1"/>
  <c r="I262" i="1" s="1"/>
  <c r="H261" i="1"/>
  <c r="I261" i="1" s="1"/>
  <c r="H295" i="1"/>
  <c r="I295" i="1" s="1"/>
  <c r="H277" i="1"/>
  <c r="I277" i="1" s="1"/>
  <c r="H276" i="1"/>
  <c r="I276" i="1" s="1"/>
  <c r="H279" i="1"/>
  <c r="I279" i="1" s="1"/>
  <c r="H278" i="1"/>
  <c r="I278" i="1" s="1"/>
  <c r="H288" i="1"/>
  <c r="I288" i="1" s="1"/>
  <c r="I287" i="1"/>
  <c r="J287" i="1" s="1"/>
  <c r="I286" i="1"/>
  <c r="J286" i="1" s="1"/>
  <c r="H284" i="1"/>
  <c r="I284" i="1" s="1"/>
  <c r="H281" i="1"/>
  <c r="I281" i="1" s="1"/>
  <c r="H280" i="1"/>
  <c r="I280" i="1" s="1"/>
  <c r="J296" i="1" l="1"/>
  <c r="J266" i="1"/>
  <c r="J274" i="1"/>
  <c r="J297" i="1"/>
  <c r="J268" i="1"/>
  <c r="J267" i="1"/>
  <c r="J275" i="1"/>
  <c r="J300" i="1"/>
  <c r="J262" i="1"/>
  <c r="J263" i="1"/>
  <c r="J265" i="1"/>
  <c r="J261" i="1"/>
  <c r="J264" i="1"/>
  <c r="J277" i="1"/>
  <c r="J295" i="1"/>
  <c r="J276" i="1"/>
  <c r="J281" i="1"/>
  <c r="J279" i="1"/>
  <c r="J280" i="1"/>
  <c r="J278" i="1"/>
  <c r="J288" i="1"/>
  <c r="J284" i="1"/>
  <c r="H294" i="1" l="1"/>
  <c r="I294" i="1" s="1"/>
  <c r="H293" i="1"/>
  <c r="I293" i="1" s="1"/>
  <c r="H285" i="1"/>
  <c r="H283" i="1"/>
  <c r="H282" i="1"/>
  <c r="I282" i="1" s="1"/>
  <c r="H255" i="1"/>
  <c r="H254" i="1"/>
  <c r="H253" i="1"/>
  <c r="I253" i="1" s="1"/>
  <c r="H252" i="1"/>
  <c r="H251" i="1"/>
  <c r="I251" i="1" s="1"/>
  <c r="H250" i="1"/>
  <c r="I250" i="1" s="1"/>
  <c r="H249" i="1"/>
  <c r="I249" i="1" s="1"/>
  <c r="H248" i="1"/>
  <c r="H247" i="1"/>
  <c r="I247" i="1" s="1"/>
  <c r="H246" i="1"/>
  <c r="I246" i="1" s="1"/>
  <c r="H245" i="1"/>
  <c r="I245" i="1" s="1"/>
  <c r="H244" i="1"/>
  <c r="H243" i="1"/>
  <c r="H242" i="1"/>
  <c r="I242" i="1" s="1"/>
  <c r="H241" i="1"/>
  <c r="I241" i="1" s="1"/>
  <c r="H240" i="1"/>
  <c r="H239" i="1"/>
  <c r="H238" i="1"/>
  <c r="I238" i="1" s="1"/>
  <c r="H237" i="1"/>
  <c r="I237" i="1" s="1"/>
  <c r="H236" i="1"/>
  <c r="H235" i="1"/>
  <c r="I235" i="1" s="1"/>
  <c r="H234" i="1"/>
  <c r="I234" i="1" s="1"/>
  <c r="H233" i="1"/>
  <c r="I233" i="1" s="1"/>
  <c r="H232" i="1"/>
  <c r="H231" i="1"/>
  <c r="H230" i="1"/>
  <c r="I230" i="1" s="1"/>
  <c r="H229" i="1"/>
  <c r="I229" i="1" s="1"/>
  <c r="H228" i="1"/>
  <c r="H227" i="1"/>
  <c r="I227" i="1" s="1"/>
  <c r="H226" i="1"/>
  <c r="I226" i="1" s="1"/>
  <c r="H225" i="1"/>
  <c r="I225" i="1" s="1"/>
  <c r="H224" i="1"/>
  <c r="H223" i="1"/>
  <c r="H222" i="1"/>
  <c r="I222" i="1" s="1"/>
  <c r="H221" i="1"/>
  <c r="I221" i="1" s="1"/>
  <c r="H220" i="1"/>
  <c r="H219" i="1"/>
  <c r="I219" i="1" s="1"/>
  <c r="H218" i="1"/>
  <c r="I218" i="1" s="1"/>
  <c r="H217" i="1"/>
  <c r="I217" i="1" s="1"/>
  <c r="H216" i="1"/>
  <c r="H215" i="1"/>
  <c r="H214" i="1"/>
  <c r="I214" i="1" s="1"/>
  <c r="H213" i="1"/>
  <c r="I213" i="1" s="1"/>
  <c r="H212" i="1"/>
  <c r="H211" i="1"/>
  <c r="I211" i="1" s="1"/>
  <c r="H210" i="1"/>
  <c r="I210" i="1" s="1"/>
  <c r="H209" i="1"/>
  <c r="I209" i="1" s="1"/>
  <c r="H208" i="1"/>
  <c r="H207" i="1"/>
  <c r="H206" i="1"/>
  <c r="I206" i="1" s="1"/>
  <c r="H205" i="1"/>
  <c r="I205" i="1" s="1"/>
  <c r="H113" i="1"/>
  <c r="I113" i="1" s="1"/>
  <c r="H204" i="1"/>
  <c r="H203" i="1"/>
  <c r="H202" i="1"/>
  <c r="I202" i="1" s="1"/>
  <c r="H201" i="1"/>
  <c r="I201" i="1" s="1"/>
  <c r="H200" i="1"/>
  <c r="H173" i="1"/>
  <c r="I173" i="1" s="1"/>
  <c r="H172" i="1"/>
  <c r="I172" i="1" s="1"/>
  <c r="H171" i="1"/>
  <c r="I171" i="1" s="1"/>
  <c r="H170" i="1"/>
  <c r="H169" i="1"/>
  <c r="H168" i="1"/>
  <c r="I168" i="1" s="1"/>
  <c r="H167" i="1"/>
  <c r="I167" i="1" s="1"/>
  <c r="H166" i="1"/>
  <c r="H165" i="1"/>
  <c r="I165" i="1" s="1"/>
  <c r="H164" i="1"/>
  <c r="I164" i="1" s="1"/>
  <c r="H163" i="1"/>
  <c r="I163" i="1" s="1"/>
  <c r="H162" i="1"/>
  <c r="H161" i="1"/>
  <c r="I161" i="1" s="1"/>
  <c r="H160" i="1"/>
  <c r="I160" i="1" s="1"/>
  <c r="H159" i="1"/>
  <c r="I159" i="1" s="1"/>
  <c r="H158" i="1"/>
  <c r="H157" i="1"/>
  <c r="H156" i="1"/>
  <c r="I156" i="1" s="1"/>
  <c r="H154" i="1"/>
  <c r="I154" i="1" s="1"/>
  <c r="H153" i="1"/>
  <c r="I153" i="1" s="1"/>
  <c r="H152" i="1"/>
  <c r="H151" i="1"/>
  <c r="H150" i="1"/>
  <c r="I150" i="1" s="1"/>
  <c r="H149" i="1"/>
  <c r="I149" i="1" s="1"/>
  <c r="H148" i="1"/>
  <c r="I148" i="1" s="1"/>
  <c r="H147" i="1"/>
  <c r="I147" i="1" s="1"/>
  <c r="H146" i="1"/>
  <c r="H145" i="1"/>
  <c r="H144" i="1"/>
  <c r="I144" i="1" s="1"/>
  <c r="H143" i="1"/>
  <c r="I143" i="1" s="1"/>
  <c r="H142" i="1"/>
  <c r="H141" i="1"/>
  <c r="I141" i="1" s="1"/>
  <c r="H140" i="1"/>
  <c r="I140" i="1" s="1"/>
  <c r="H139" i="1"/>
  <c r="I139" i="1" s="1"/>
  <c r="H138" i="1"/>
  <c r="H137" i="1"/>
  <c r="H136" i="1"/>
  <c r="I136" i="1" s="1"/>
  <c r="H135" i="1"/>
  <c r="I135" i="1" s="1"/>
  <c r="I134" i="1"/>
  <c r="H132" i="1"/>
  <c r="H131" i="1"/>
  <c r="H130" i="1"/>
  <c r="I130" i="1" s="1"/>
  <c r="H129" i="1"/>
  <c r="I129" i="1" s="1"/>
  <c r="H128" i="1"/>
  <c r="H127" i="1"/>
  <c r="I127" i="1" s="1"/>
  <c r="H126" i="1"/>
  <c r="I126" i="1" s="1"/>
  <c r="H125" i="1"/>
  <c r="I125" i="1" s="1"/>
  <c r="H124" i="1"/>
  <c r="H123" i="1"/>
  <c r="H122" i="1"/>
  <c r="I122" i="1" s="1"/>
  <c r="H121" i="1"/>
  <c r="I121" i="1" s="1"/>
  <c r="H120" i="1"/>
  <c r="H119" i="1"/>
  <c r="I119" i="1" s="1"/>
  <c r="H118" i="1"/>
  <c r="I118" i="1" s="1"/>
  <c r="H117" i="1"/>
  <c r="I117" i="1" s="1"/>
  <c r="H116" i="1"/>
  <c r="H90" i="1"/>
  <c r="H89" i="1"/>
  <c r="I89" i="1" s="1"/>
  <c r="H88" i="1"/>
  <c r="I88" i="1" s="1"/>
  <c r="H87" i="1"/>
  <c r="I87" i="1" s="1"/>
  <c r="H86" i="1"/>
  <c r="I86" i="1" s="1"/>
  <c r="H85" i="1"/>
  <c r="I85" i="1" s="1"/>
  <c r="H84" i="1"/>
  <c r="I84" i="1" s="1"/>
  <c r="H83" i="1"/>
  <c r="I83" i="1" s="1"/>
  <c r="H82" i="1"/>
  <c r="I82" i="1" s="1"/>
  <c r="H81" i="1"/>
  <c r="I81" i="1" s="1"/>
  <c r="H80" i="1"/>
  <c r="I80" i="1" s="1"/>
  <c r="H79" i="1"/>
  <c r="I79" i="1" s="1"/>
  <c r="H78" i="1"/>
  <c r="I78" i="1" s="1"/>
  <c r="H77" i="1"/>
  <c r="I77" i="1" s="1"/>
  <c r="H76" i="1"/>
  <c r="H75" i="1"/>
  <c r="I75" i="1" s="1"/>
  <c r="H74" i="1"/>
  <c r="I74" i="1" s="1"/>
  <c r="H73" i="1"/>
  <c r="H72" i="1"/>
  <c r="I72" i="1" s="1"/>
  <c r="H71" i="1"/>
  <c r="I71" i="1" s="1"/>
  <c r="H70" i="1"/>
  <c r="I70" i="1" s="1"/>
  <c r="H69" i="1"/>
  <c r="I69" i="1" s="1"/>
  <c r="H68" i="1"/>
  <c r="H67" i="1"/>
  <c r="I67" i="1" s="1"/>
  <c r="H66" i="1"/>
  <c r="I66" i="1" s="1"/>
  <c r="H65" i="1"/>
  <c r="H64" i="1"/>
  <c r="H63" i="1"/>
  <c r="I63" i="1" s="1"/>
  <c r="H62" i="1"/>
  <c r="I62" i="1" s="1"/>
  <c r="H61" i="1"/>
  <c r="H60" i="1"/>
  <c r="H59" i="1"/>
  <c r="I59" i="1" s="1"/>
  <c r="H58" i="1"/>
  <c r="I58" i="1" s="1"/>
  <c r="H57" i="1"/>
  <c r="H56" i="1"/>
  <c r="H53" i="1"/>
  <c r="H51" i="1"/>
  <c r="H50" i="1"/>
  <c r="I50" i="1" s="1"/>
  <c r="H49" i="1"/>
  <c r="I49" i="1" s="1"/>
  <c r="H48" i="1"/>
  <c r="H47" i="1"/>
  <c r="H46" i="1"/>
  <c r="I46" i="1" s="1"/>
  <c r="H45" i="1"/>
  <c r="I45" i="1" s="1"/>
  <c r="H44" i="1"/>
  <c r="H43" i="1"/>
  <c r="H42" i="1"/>
  <c r="I42" i="1" s="1"/>
  <c r="H41" i="1"/>
  <c r="I41" i="1" s="1"/>
  <c r="H38" i="1"/>
  <c r="H35" i="1"/>
  <c r="I35" i="1" s="1"/>
  <c r="H33" i="1"/>
  <c r="H32" i="1"/>
  <c r="H31" i="1"/>
  <c r="I31" i="1" s="1"/>
  <c r="H30" i="1"/>
  <c r="I30" i="1" s="1"/>
  <c r="H27" i="1"/>
  <c r="H23" i="1"/>
  <c r="H25" i="1" s="1"/>
  <c r="H20" i="1"/>
  <c r="H19" i="1"/>
  <c r="I19" i="1" s="1"/>
  <c r="H16" i="1"/>
  <c r="I16" i="1" s="1"/>
  <c r="I56" i="1" l="1"/>
  <c r="J56" i="1" s="1"/>
  <c r="H114" i="1"/>
  <c r="H311" i="1"/>
  <c r="I90" i="1"/>
  <c r="J90" i="1" s="1"/>
  <c r="I32" i="1"/>
  <c r="I33" i="1"/>
  <c r="J33" i="1" s="1"/>
  <c r="I315" i="1"/>
  <c r="I322" i="1" s="1"/>
  <c r="H28" i="1"/>
  <c r="I27" i="1"/>
  <c r="I28" i="1" s="1"/>
  <c r="I57" i="1"/>
  <c r="J57" i="1" s="1"/>
  <c r="I65" i="1"/>
  <c r="J65" i="1" s="1"/>
  <c r="I43" i="1"/>
  <c r="J43" i="1" s="1"/>
  <c r="I47" i="1"/>
  <c r="J47" i="1" s="1"/>
  <c r="I51" i="1"/>
  <c r="J51" i="1" s="1"/>
  <c r="I73" i="1"/>
  <c r="J73" i="1" s="1"/>
  <c r="I38" i="1"/>
  <c r="J38" i="1" s="1"/>
  <c r="I48" i="1"/>
  <c r="J48" i="1" s="1"/>
  <c r="I53" i="1"/>
  <c r="J53" i="1" s="1"/>
  <c r="I60" i="1"/>
  <c r="J60" i="1" s="1"/>
  <c r="I64" i="1"/>
  <c r="J64" i="1" s="1"/>
  <c r="I68" i="1"/>
  <c r="J68" i="1" s="1"/>
  <c r="I23" i="1"/>
  <c r="I25" i="1" s="1"/>
  <c r="I61" i="1"/>
  <c r="J61" i="1" s="1"/>
  <c r="I76" i="1"/>
  <c r="J76" i="1" s="1"/>
  <c r="I44" i="1"/>
  <c r="J44" i="1" s="1"/>
  <c r="I254" i="1"/>
  <c r="J254" i="1" s="1"/>
  <c r="I255" i="1"/>
  <c r="J255" i="1" s="1"/>
  <c r="I283" i="1"/>
  <c r="J283" i="1" s="1"/>
  <c r="J80" i="1"/>
  <c r="J83" i="1"/>
  <c r="J86" i="1"/>
  <c r="J84" i="1"/>
  <c r="J85" i="1"/>
  <c r="I123" i="1"/>
  <c r="J123" i="1" s="1"/>
  <c r="I124" i="1"/>
  <c r="J124" i="1" s="1"/>
  <c r="I166" i="1"/>
  <c r="J166" i="1" s="1"/>
  <c r="I204" i="1"/>
  <c r="J204" i="1" s="1"/>
  <c r="I215" i="1"/>
  <c r="J215" i="1" s="1"/>
  <c r="I131" i="1"/>
  <c r="J131" i="1" s="1"/>
  <c r="I151" i="1"/>
  <c r="J151" i="1" s="1"/>
  <c r="I20" i="1"/>
  <c r="J20" i="1" s="1"/>
  <c r="I120" i="1"/>
  <c r="J120" i="1" s="1"/>
  <c r="I132" i="1"/>
  <c r="J132" i="1" s="1"/>
  <c r="I142" i="1"/>
  <c r="J142" i="1" s="1"/>
  <c r="I152" i="1"/>
  <c r="J152" i="1" s="1"/>
  <c r="I162" i="1"/>
  <c r="J162" i="1" s="1"/>
  <c r="I200" i="1"/>
  <c r="J200" i="1" s="1"/>
  <c r="I223" i="1"/>
  <c r="J223" i="1" s="1"/>
  <c r="I137" i="1"/>
  <c r="J137" i="1" s="1"/>
  <c r="I157" i="1"/>
  <c r="J157" i="1" s="1"/>
  <c r="I169" i="1"/>
  <c r="J169" i="1" s="1"/>
  <c r="I212" i="1"/>
  <c r="J212" i="1" s="1"/>
  <c r="I224" i="1"/>
  <c r="J224" i="1" s="1"/>
  <c r="I236" i="1"/>
  <c r="J236" i="1" s="1"/>
  <c r="I248" i="1"/>
  <c r="J248" i="1" s="1"/>
  <c r="I285" i="1"/>
  <c r="J285" i="1" s="1"/>
  <c r="I116" i="1"/>
  <c r="I128" i="1"/>
  <c r="J128" i="1" s="1"/>
  <c r="I138" i="1"/>
  <c r="J138" i="1" s="1"/>
  <c r="I158" i="1"/>
  <c r="J158" i="1" s="1"/>
  <c r="I170" i="1"/>
  <c r="J170" i="1" s="1"/>
  <c r="I207" i="1"/>
  <c r="J207" i="1" s="1"/>
  <c r="I231" i="1"/>
  <c r="J231" i="1" s="1"/>
  <c r="I243" i="1"/>
  <c r="J243" i="1" s="1"/>
  <c r="I203" i="1"/>
  <c r="J203" i="1" s="1"/>
  <c r="I208" i="1"/>
  <c r="J208" i="1" s="1"/>
  <c r="I220" i="1"/>
  <c r="J220" i="1" s="1"/>
  <c r="I232" i="1"/>
  <c r="J232" i="1" s="1"/>
  <c r="I244" i="1"/>
  <c r="J244" i="1" s="1"/>
  <c r="I146" i="1"/>
  <c r="J146" i="1" s="1"/>
  <c r="I145" i="1"/>
  <c r="J145" i="1" s="1"/>
  <c r="I239" i="1"/>
  <c r="J239" i="1" s="1"/>
  <c r="I216" i="1"/>
  <c r="J216" i="1" s="1"/>
  <c r="I228" i="1"/>
  <c r="J228" i="1" s="1"/>
  <c r="I240" i="1"/>
  <c r="J240" i="1" s="1"/>
  <c r="I252" i="1"/>
  <c r="J252" i="1" s="1"/>
  <c r="H39" i="1"/>
  <c r="I39" i="1" s="1"/>
  <c r="J39" i="1" s="1"/>
  <c r="J74" i="1"/>
  <c r="J211" i="1"/>
  <c r="J219" i="1"/>
  <c r="J227" i="1"/>
  <c r="J235" i="1"/>
  <c r="J77" i="1"/>
  <c r="J81" i="1"/>
  <c r="J247" i="1"/>
  <c r="J250" i="1"/>
  <c r="J294" i="1"/>
  <c r="J242" i="1"/>
  <c r="J251" i="1"/>
  <c r="J282" i="1"/>
  <c r="H21" i="1"/>
  <c r="J16" i="1"/>
  <c r="J17" i="1" s="1"/>
  <c r="I17" i="1"/>
  <c r="H17" i="1"/>
  <c r="J31" i="1"/>
  <c r="J42" i="1"/>
  <c r="J46" i="1"/>
  <c r="J50" i="1"/>
  <c r="H54" i="1"/>
  <c r="I54" i="1" s="1"/>
  <c r="J63" i="1"/>
  <c r="J67" i="1"/>
  <c r="J70" i="1"/>
  <c r="J30" i="1"/>
  <c r="J35" i="1"/>
  <c r="J41" i="1"/>
  <c r="J45" i="1"/>
  <c r="J49" i="1"/>
  <c r="J58" i="1"/>
  <c r="J62" i="1"/>
  <c r="J66" i="1"/>
  <c r="J69" i="1"/>
  <c r="J72" i="1"/>
  <c r="J75" i="1"/>
  <c r="J78" i="1"/>
  <c r="J82" i="1"/>
  <c r="J89" i="1"/>
  <c r="J119" i="1"/>
  <c r="J127" i="1"/>
  <c r="J134" i="1"/>
  <c r="J141" i="1"/>
  <c r="J165" i="1"/>
  <c r="J173" i="1"/>
  <c r="J245" i="1"/>
  <c r="J71" i="1"/>
  <c r="J79" i="1"/>
  <c r="J88" i="1"/>
  <c r="J118" i="1"/>
  <c r="J121" i="1"/>
  <c r="J126" i="1"/>
  <c r="J129" i="1"/>
  <c r="J135" i="1"/>
  <c r="J140" i="1"/>
  <c r="J143" i="1"/>
  <c r="J149" i="1"/>
  <c r="J159" i="1"/>
  <c r="J160" i="1"/>
  <c r="J164" i="1"/>
  <c r="J167" i="1"/>
  <c r="J172" i="1"/>
  <c r="J201" i="1"/>
  <c r="J205" i="1"/>
  <c r="J209" i="1"/>
  <c r="J213" i="1"/>
  <c r="J217" i="1"/>
  <c r="J221" i="1"/>
  <c r="J225" i="1"/>
  <c r="J229" i="1"/>
  <c r="J233" i="1"/>
  <c r="J237" i="1"/>
  <c r="J241" i="1"/>
  <c r="J246" i="1"/>
  <c r="H36" i="1"/>
  <c r="J59" i="1"/>
  <c r="J87" i="1"/>
  <c r="J117" i="1"/>
  <c r="J122" i="1"/>
  <c r="J125" i="1"/>
  <c r="J130" i="1"/>
  <c r="J136" i="1"/>
  <c r="J139" i="1"/>
  <c r="J144" i="1"/>
  <c r="J147" i="1"/>
  <c r="J148" i="1"/>
  <c r="J150" i="1"/>
  <c r="J153" i="1"/>
  <c r="J156" i="1"/>
  <c r="J161" i="1"/>
  <c r="J163" i="1"/>
  <c r="J168" i="1"/>
  <c r="J171" i="1"/>
  <c r="J202" i="1"/>
  <c r="J113" i="1"/>
  <c r="J206" i="1"/>
  <c r="J210" i="1"/>
  <c r="J214" i="1"/>
  <c r="J218" i="1"/>
  <c r="J222" i="1"/>
  <c r="J226" i="1"/>
  <c r="J230" i="1"/>
  <c r="J234" i="1"/>
  <c r="J238" i="1"/>
  <c r="J154" i="1"/>
  <c r="J249" i="1"/>
  <c r="J253" i="1"/>
  <c r="J293" i="1"/>
  <c r="H323" i="1" l="1"/>
  <c r="J114" i="1"/>
  <c r="I114" i="1"/>
  <c r="J116" i="1"/>
  <c r="J311" i="1" s="1"/>
  <c r="I311" i="1"/>
  <c r="I36" i="1"/>
  <c r="J32" i="1"/>
  <c r="J36" i="1" s="1"/>
  <c r="J315" i="1"/>
  <c r="J322" i="1" s="1"/>
  <c r="I21" i="1"/>
  <c r="J27" i="1"/>
  <c r="J28" i="1" s="1"/>
  <c r="J19" i="1"/>
  <c r="J21" i="1" s="1"/>
  <c r="J23" i="1"/>
  <c r="J25" i="1" s="1"/>
  <c r="J54" i="1"/>
  <c r="I323" i="1" l="1"/>
  <c r="J323" i="1"/>
</calcChain>
</file>

<file path=xl/sharedStrings.xml><?xml version="1.0" encoding="utf-8"?>
<sst xmlns="http://schemas.openxmlformats.org/spreadsheetml/2006/main" count="3071" uniqueCount="447">
  <si>
    <t>"УТВЕРЖДЕНО"</t>
  </si>
  <si>
    <t>СОГЛАСОВАНО</t>
  </si>
  <si>
    <t xml:space="preserve">Главный врач </t>
  </si>
  <si>
    <t xml:space="preserve">Председатель наблюдательного совета </t>
  </si>
  <si>
    <t xml:space="preserve">ГКП на ПХВ "Городская поликлиника №7" Управление </t>
  </si>
  <si>
    <t xml:space="preserve"> Управление здравоохранение  акимата</t>
  </si>
  <si>
    <t>здравоохранение акимата Жамбылской области</t>
  </si>
  <si>
    <t xml:space="preserve"> Жамбылской области</t>
  </si>
  <si>
    <t xml:space="preserve">         _______________________________ШАТАЕВА А.У.</t>
  </si>
  <si>
    <t>БИН заказчика</t>
  </si>
  <si>
    <t>Наименование заказчика (на русском языке)</t>
  </si>
  <si>
    <t>Финансовый год</t>
  </si>
  <si>
    <t>990240002483</t>
  </si>
  <si>
    <t>Государственное коммунальное предприятие на праве хозяйственного ведения "Городская поликлиника № 7 управления здравоохранения акимата Жамбылской области"</t>
  </si>
  <si>
    <t>№ п/п</t>
  </si>
  <si>
    <t>Наименование закупаемых товаров, работ, услуг на русском языке (в соответствии с СТРУ)(на казахском языке)</t>
  </si>
  <si>
    <t>Наименование закупаемых товаров, работ, услуг на русском языке (в соответствии с СТРУ) (на русском языке)</t>
  </si>
  <si>
    <t>Единица измерения (в соответствии с СТРУ)</t>
  </si>
  <si>
    <t>Способ закупки</t>
  </si>
  <si>
    <t xml:space="preserve">Количество, объём </t>
  </si>
  <si>
    <t>Цена за единицу, тенге</t>
  </si>
  <si>
    <t>Общая сумма, утвержденная для закупки, тенге без ндс</t>
  </si>
  <si>
    <t>Общая сумма, утвержденная для закупки, тенге с НДС</t>
  </si>
  <si>
    <t>Планируемый срок (месяц)</t>
  </si>
  <si>
    <t xml:space="preserve">Срок поставки товара, выполнения работ, оказания услуг </t>
  </si>
  <si>
    <t>КТРУ</t>
  </si>
  <si>
    <t>Дополнительная характеристика (на русском языке)</t>
  </si>
  <si>
    <t>Факт 2022</t>
  </si>
  <si>
    <t>151 Оплата коммунальных услуг (холодная вода)</t>
  </si>
  <si>
    <t>Техникалық сумен қамтамасыз ету жөніндегі қызметтер</t>
  </si>
  <si>
    <t>Услуги по обеспечению технической водой</t>
  </si>
  <si>
    <t>Одна услуга</t>
  </si>
  <si>
    <t>Из одного источника путем прямого заключения договора</t>
  </si>
  <si>
    <t>Январь</t>
  </si>
  <si>
    <t>360020.400.000002</t>
  </si>
  <si>
    <t>ИТОГО</t>
  </si>
  <si>
    <t>Итого 151</t>
  </si>
  <si>
    <t>152 Оплата  услуг связи и интернета</t>
  </si>
  <si>
    <t>Телефондық байланысының қызмет көрсетулері</t>
  </si>
  <si>
    <t>Услуги телефонной связи</t>
  </si>
  <si>
    <t>ЗЦП</t>
  </si>
  <si>
    <t>611011.100.000001</t>
  </si>
  <si>
    <t>Интернетке қолжеткізу бойынша қызметтер</t>
  </si>
  <si>
    <t>Услуги по доступу к Интернету</t>
  </si>
  <si>
    <t>611043.100.000000</t>
  </si>
  <si>
    <t>Итого 152</t>
  </si>
  <si>
    <t>151 Оплата коммунальных услуг (электроэнергия)</t>
  </si>
  <si>
    <t>Электр энергиясы</t>
  </si>
  <si>
    <t>351110.100.000000</t>
  </si>
  <si>
    <t>151 Оплата коммунальных услуг (отопление)</t>
  </si>
  <si>
    <t xml:space="preserve"> Табиғи газ</t>
  </si>
  <si>
    <t xml:space="preserve"> Газ природный</t>
  </si>
  <si>
    <t>141 Приобретение продуктов питания</t>
  </si>
  <si>
    <t>Табиғи сүт</t>
  </si>
  <si>
    <t xml:space="preserve">Молоко натуральное </t>
  </si>
  <si>
    <t xml:space="preserve">Литр </t>
  </si>
  <si>
    <t>105111.910.000000</t>
  </si>
  <si>
    <t>Сүт ұнтағы қоспасы нәрестелерді туғаннан 6 айға дейін аралас және жасанды тамақтандыруға бейімделген. 1200 гр</t>
  </si>
  <si>
    <t>Смесь сухая молочная адаптированная начальная для смешанного и искусственного вскармливания детей с рождения до 6 месяцев. 1200 гр</t>
  </si>
  <si>
    <t>Одна пачка</t>
  </si>
  <si>
    <t>108610.731.000000</t>
  </si>
  <si>
    <t>6 айдан 12 айға дейінгі нәрестелерді аралас және жасанды тамақтандыруға бейімделген сүт ұнтағы қоспасы. 1200 гр</t>
  </si>
  <si>
    <t>Смесь сухая молочная адаптированная начальная для смешанного и искусственного вскармливания детей с 6 месяцев до 12 месяцев. 1200 гр</t>
  </si>
  <si>
    <t xml:space="preserve">Низколактозная  сухая молочная смесь для детей рождения с пребиотиками при любых кишечных расстройствах 0+
</t>
  </si>
  <si>
    <t>Кез келген ішек бұзылыстары үшін пребиотиктермен туылған балаларға арналған төмен лактоза ұнтағы сүт формуласы</t>
  </si>
  <si>
    <t xml:space="preserve">Низколактозная  сухая молочная смесь для детей рождения с пребиотиками при любых кишечных расстройствах 6+
</t>
  </si>
  <si>
    <t>Итого</t>
  </si>
  <si>
    <t>Итого 141</t>
  </si>
  <si>
    <t>144 Приобретение топлива и ГСМ</t>
  </si>
  <si>
    <t xml:space="preserve">
АИ-92 маркалы ұшқын тұтандырғышы бар қозғалтқыштарға арналған бензин</t>
  </si>
  <si>
    <t xml:space="preserve"> Бензин для двигателей с искровым зажиганием марка АИ-92</t>
  </si>
  <si>
    <t>Литр (куб. дм.)</t>
  </si>
  <si>
    <t>192021.530.000001</t>
  </si>
  <si>
    <t>Итого 144</t>
  </si>
  <si>
    <t>158 Прочие услуги и работы (Программные обеспечения)</t>
  </si>
  <si>
    <t>Көмек ақпараттық жүйесін сүйемелдеу және техникалық қолдау жөніндегі қызметтер</t>
  </si>
  <si>
    <t>Услуги по сопровождению и технической поддержке информационной системы Комек</t>
  </si>
  <si>
    <t>1С ақпараттық жүйесін жаңғырту жөніндегі қызметтер</t>
  </si>
  <si>
    <t>Услуги по модернизации информационной системы 1С</t>
  </si>
  <si>
    <t>Мобильді интернет қызметтері</t>
  </si>
  <si>
    <t>Услуги мобильного интернета</t>
  </si>
  <si>
    <t>Деректерді беру жөніндегі қызметтер (фдқ)</t>
  </si>
  <si>
    <t>Услуги по передаче данных (офд)</t>
  </si>
  <si>
    <t>Хостинг веб-сайта</t>
  </si>
  <si>
    <t>Ақпараттық технологиялар саласындағы консультациялық қызметтер</t>
  </si>
  <si>
    <t>Услуги консультационные в области информационных технологий РЦЭЗ</t>
  </si>
  <si>
    <t>Қолда бар вирусқа қарсы бағдарламалық қамтылымды сүйемелдеу жөніндегі лицензияның мерзімін ұзарту</t>
  </si>
  <si>
    <t>Продление срока лицензии по сопровождению имеющегося антивирусного программного обеспечения</t>
  </si>
  <si>
    <t>Июнь</t>
  </si>
  <si>
    <t>APK webkassa 2.0 үшін лицензияны жаңарту оңайлатылған 365 д</t>
  </si>
  <si>
    <t>Продление лицензии АПК webkassa 2.0 упрощенный 365 дней</t>
  </si>
  <si>
    <t>октябрь</t>
  </si>
  <si>
    <t>"Dmed" медициналық ақпараттық жүйесі</t>
  </si>
  <si>
    <t>Медицинская информационная система "Dmed"</t>
  </si>
  <si>
    <t>Медстат</t>
  </si>
  <si>
    <t>ноябрь</t>
  </si>
  <si>
    <t>Компьютерлік / перифериялық ұйымдастыру техникасын / жабдықтарын жөндеу / жаңғырту жөніндегі жұмыстар</t>
  </si>
  <si>
    <t>Работы по ремонту/модернизации компьютерной/периферийной оргтехники/оборудования</t>
  </si>
  <si>
    <t>Работа</t>
  </si>
  <si>
    <t>Картридждерді толтыру бойынша қызметтер</t>
  </si>
  <si>
    <t>Услуги по заправке картриджей</t>
  </si>
  <si>
    <t>Итого 158</t>
  </si>
  <si>
    <t>159 Прочие услуги и работы</t>
  </si>
  <si>
    <t>Тараз қаласы, Рафинадная көшесі, 13 мекен-жайы бойынша "№7 Қалалық емхана" ШЖҚ МКК нысанды күзету бойынша қызмет көрсету. Постылар саны: біреу, жұмыс, демалыс және мереке күндерін қоса алғанда тәулік бойы жұмыс істейтін пост.</t>
  </si>
  <si>
    <t>Услуги по вывозу (сбору) опасных отходов</t>
  </si>
  <si>
    <t>Февраль</t>
  </si>
  <si>
    <t>Қоқыс шығару</t>
  </si>
  <si>
    <t>Услуги по техническому обслуживанию медицинского оборудования</t>
  </si>
  <si>
    <t>Қауіпсіздікті қамтамасыз ету қызметі</t>
  </si>
  <si>
    <t>Работы по ремонту/модернизации медицинского оборудования</t>
  </si>
  <si>
    <t>Өрт сөндіру бөліміне техникалық қызмет көрсету</t>
  </si>
  <si>
    <t>Бейнебақылау техникалық қызмет көрсету</t>
  </si>
  <si>
    <t xml:space="preserve">Контроль эксплуатационных параметров аппаратов </t>
  </si>
  <si>
    <t>Көлік жөндеу жұмыстары</t>
  </si>
  <si>
    <t>Услуги по поверке средств измерений</t>
  </si>
  <si>
    <t>Қауіпті қалдықтарды шығару (жинау) жөніндегі қызметтер</t>
  </si>
  <si>
    <t>Услуги по аттестации оборудования/инструментов</t>
  </si>
  <si>
    <t>Проведение замеров омического сопротивления</t>
  </si>
  <si>
    <t>Стендтерді, тақтайшаларды, жазуларды дайындау бойынша жұмыстар</t>
  </si>
  <si>
    <t>Проведение измерений микроклимата, освещенности, шума, кратности воздухообмена (рентген,кт,стоматология)</t>
  </si>
  <si>
    <t>Медициналық жабдыққа техникалық қызмет көрсету бойынша қызметтер</t>
  </si>
  <si>
    <t>Услуги санитарные (бактериологические иследование, санитарно-гигиенические исследование и т.д.))</t>
  </si>
  <si>
    <t>Медициналық жабдықтарды жөндеу / жаңғырту бойынша жұмыстар</t>
  </si>
  <si>
    <t>Услуги санитарные (дезинсекция, дератизация и аналогичные) II-III-квартал</t>
  </si>
  <si>
    <t>Көлік құралдарын техникалық бақылау (тексеру) бойынша қызметтер</t>
  </si>
  <si>
    <t>Индивидуальный дозиметрический контроль (3 чел *25000тг) ежеквартально</t>
  </si>
  <si>
    <t>Кондиционерлерге техникалық қызмет көрсету және жөндеу</t>
  </si>
  <si>
    <t>Услуги прачечные</t>
  </si>
  <si>
    <t>Май</t>
  </si>
  <si>
    <t>Жылыту жүйесін жуу және сығымдау жөніндегі қызметтер</t>
  </si>
  <si>
    <t>Определение свинцового эквивалента средств индивидуальной защиты (фартук,передник,очки,)</t>
  </si>
  <si>
    <t>Очистка и дезинфекция систем вентиляции</t>
  </si>
  <si>
    <t xml:space="preserve">Изготовление медицинских журналов, бланков </t>
  </si>
  <si>
    <t>30 календарных дней</t>
  </si>
  <si>
    <t>Көлік құралдары иелерінің азаматтық-құқықтық жауапкершілігін міндетті сақтандыру</t>
  </si>
  <si>
    <t xml:space="preserve">Оказание услуг по охране объекта </t>
  </si>
  <si>
    <t>Өрт сөндіргіштерге жанармай құю (30)</t>
  </si>
  <si>
    <t>Вывоз мусора</t>
  </si>
  <si>
    <t>Жергілікті жерлердегі дозиметриялық бақылау</t>
  </si>
  <si>
    <t>Услуги по обеспечению безопасности (охранная сигнализация)</t>
  </si>
  <si>
    <t>март</t>
  </si>
  <si>
    <t>Аппараттардың пайдалану параметрлерін бақылау</t>
  </si>
  <si>
    <t>Техническое обслуживание пожарной сигнализаций</t>
  </si>
  <si>
    <t>Өлшем құралдарын тексеру жөніндегі қызметтер</t>
  </si>
  <si>
    <t>Техническое обслуживание видеонаблюдение</t>
  </si>
  <si>
    <t>Работы по ремонту автотранспортных средств</t>
  </si>
  <si>
    <t>апрель</t>
  </si>
  <si>
    <t>Микроклимат, жарықтандыру, шу, ауа алмасу жылдамдығын өлшеуді жүргізу</t>
  </si>
  <si>
    <t>Работы по изготовление стендов,табличек,надписей</t>
  </si>
  <si>
    <t>Санитарлық қызметтер (бактериологиялық зерттеу,санитарлық-гигиеналық зерттеу және т.б.))</t>
  </si>
  <si>
    <t>Услуги по техническому контролю (осмотру) дорожных транспортных средств</t>
  </si>
  <si>
    <t>Санитарлық қызметтер ( дезинсекция, дератизация және ұқсас)</t>
  </si>
  <si>
    <t>Техническое обслуживание и ремонт кондиционеров</t>
  </si>
  <si>
    <t>май</t>
  </si>
  <si>
    <t>Кір жуу қызметі</t>
  </si>
  <si>
    <t>Паспорт готовности к зиме</t>
  </si>
  <si>
    <t>2022 жылға арналған қаржылық есептілік аудиті бойынша қызметтер</t>
  </si>
  <si>
    <t>Обязательная страхования гражданско- правовой ответственности  транспортных средств</t>
  </si>
  <si>
    <t>Март</t>
  </si>
  <si>
    <t>Жазатайым жағдайлардан сақтандыру бойынша қызметтер</t>
  </si>
  <si>
    <t>Переплет</t>
  </si>
  <si>
    <t>16 календарных дней</t>
  </si>
  <si>
    <t>Услуги по поставке питьевой воды</t>
  </si>
  <si>
    <t xml:space="preserve">Услуги страхования проф.ответсвенности врачей и медсестер </t>
  </si>
  <si>
    <t>Услуги по страхованию гражданско-правовой ответственности (кроме страхования гражданско-правовой ответственности владельцев автомобильного, воздушного, водного транспорта)</t>
  </si>
  <si>
    <t>Услуги по медицинскому осмотру персонала, включая предварительные, периодические и внеочередные (внеплановые) осмотры</t>
  </si>
  <si>
    <t>Обучение промышленной безопасности</t>
  </si>
  <si>
    <t>Услуги по утилизации и списанию основных средств</t>
  </si>
  <si>
    <t xml:space="preserve">Работы по изготовлению печатей </t>
  </si>
  <si>
    <t>Монтаж вентиляционных систем</t>
  </si>
  <si>
    <t>Итого 159</t>
  </si>
  <si>
    <t>149 Приобретение прочих товаров</t>
  </si>
  <si>
    <t>Кабель ПВС 3*1,5</t>
  </si>
  <si>
    <t>Метр</t>
  </si>
  <si>
    <t>Штука</t>
  </si>
  <si>
    <t>Килограмм</t>
  </si>
  <si>
    <t>Розетка одинарная без заземления внутренняя</t>
  </si>
  <si>
    <t>Кабель ПВС 2*0,75</t>
  </si>
  <si>
    <t>Кабель ПВС 3*2,5</t>
  </si>
  <si>
    <t>Вилка без заземления</t>
  </si>
  <si>
    <t>Дюбель нагель 6*40</t>
  </si>
  <si>
    <t>Упаковка</t>
  </si>
  <si>
    <t>Дюбель нагель 6*60</t>
  </si>
  <si>
    <t>Барабан картриджі (Drum Unit - барабан блогы) DR-1075</t>
  </si>
  <si>
    <t>Хомут (стяжки пластмассовые) 5x200,100 штук</t>
  </si>
  <si>
    <t>Измерительная рулетка Строительная </t>
  </si>
  <si>
    <t>Клавиатура</t>
  </si>
  <si>
    <t>Набор отверток</t>
  </si>
  <si>
    <t>Флеш-накопитель</t>
  </si>
  <si>
    <t>Манипулятор "мышь"</t>
  </si>
  <si>
    <t>Картридж MLT D1043S</t>
  </si>
  <si>
    <t>Розетка двойная с заземлением наружная</t>
  </si>
  <si>
    <t>Комплект</t>
  </si>
  <si>
    <t>Картридж СЕ285А/725</t>
  </si>
  <si>
    <t>Картридж W1106A</t>
  </si>
  <si>
    <t>Картридж MLT D1013S</t>
  </si>
  <si>
    <t>Картридж Brother TN-1075</t>
  </si>
  <si>
    <t>Коммутатор  LAN портов 24</t>
  </si>
  <si>
    <t>Итого 149</t>
  </si>
  <si>
    <t>142 Приобретение медикаментов</t>
  </si>
  <si>
    <t>Дәрілер (СК фармация)</t>
  </si>
  <si>
    <t>Медикаменты (СК Фармация)</t>
  </si>
  <si>
    <t>Дәрілер</t>
  </si>
  <si>
    <t>Медикаменты</t>
  </si>
  <si>
    <t>Реагент</t>
  </si>
  <si>
    <t>Реактивы,реагенты</t>
  </si>
  <si>
    <t>Медициналық құралдар</t>
  </si>
  <si>
    <t>Инструменты медицинского назначение</t>
  </si>
  <si>
    <t>Стоматология</t>
  </si>
  <si>
    <t>Стомотология</t>
  </si>
  <si>
    <t>Экстрампоральды ерітінділер</t>
  </si>
  <si>
    <t>Экстампоральные растворы</t>
  </si>
  <si>
    <t>Итого 142</t>
  </si>
  <si>
    <t>_________________________________Досумбаева А.А.</t>
  </si>
  <si>
    <t>Руководитель ГУ</t>
  </si>
  <si>
    <t xml:space="preserve">
_______________________________Назарбек С.С. </t>
  </si>
  <si>
    <t>ССД жесткий диск</t>
  </si>
  <si>
    <t xml:space="preserve">Картридж HP CF219A(с чипом) </t>
  </si>
  <si>
    <t>Картридж CF217A</t>
  </si>
  <si>
    <t>Картридж CF218Х</t>
  </si>
  <si>
    <t>Картридж CF244A(№4А)</t>
  </si>
  <si>
    <t>ОЗУ для ПК DIMM</t>
  </si>
  <si>
    <t>Кабель UTP</t>
  </si>
  <si>
    <t>бухта</t>
  </si>
  <si>
    <t>сетевой фильтр</t>
  </si>
  <si>
    <t>коннекторы RJ-45</t>
  </si>
  <si>
    <t>Коммутатор  LAN портов 8 1 гиб/с</t>
  </si>
  <si>
    <t>Аккумуляторная дрель-шуруповерт Makita DF347DWE</t>
  </si>
  <si>
    <t>Хомут (стяжки пластмассовые) 2,5,100мм,100 штук</t>
  </si>
  <si>
    <t>метр</t>
  </si>
  <si>
    <t xml:space="preserve">Кабель-канал 12*12 </t>
  </si>
  <si>
    <t xml:space="preserve">Кабель-канал 25*25 </t>
  </si>
  <si>
    <t xml:space="preserve">Кабель-канал 20*10 мм </t>
  </si>
  <si>
    <t xml:space="preserve">пачка </t>
  </si>
  <si>
    <t>саморез черный (35*3,5мм)</t>
  </si>
  <si>
    <t>саморез черный (4,2*40мм)</t>
  </si>
  <si>
    <t>кабель сетевой FTP CAT.6,для наружной прокладки</t>
  </si>
  <si>
    <t>ОЗУ для ноутбуков и моноблоков</t>
  </si>
  <si>
    <t>канцелярский нож</t>
  </si>
  <si>
    <t>ножницы для резки пластиковых коробов</t>
  </si>
  <si>
    <t>двойной скотч прозрачный</t>
  </si>
  <si>
    <t>кабель VGA длина 1,8 м</t>
  </si>
  <si>
    <t>Блок питания универсальный 12-24 вольт для ноутбуков, с регулятором напряжения</t>
  </si>
  <si>
    <t>Картридж Xerox NL-5928 106R02773</t>
  </si>
  <si>
    <t>Картридж EPC-SP101E</t>
  </si>
  <si>
    <t>Картридж  n pc 211 ev</t>
  </si>
  <si>
    <t>Картридж ep110 sp111</t>
  </si>
  <si>
    <t>Flex ATX</t>
  </si>
  <si>
    <t>Блок питания ATX</t>
  </si>
  <si>
    <t>Коммутатор 8 портов</t>
  </si>
  <si>
    <t>Жесткий диск</t>
  </si>
  <si>
    <t xml:space="preserve">Внешние оптические привод </t>
  </si>
  <si>
    <t>по 31 декабря 2026года</t>
  </si>
  <si>
    <t>Флаг 2/1</t>
  </si>
  <si>
    <t>по 31 декабря 2026 года</t>
  </si>
  <si>
    <t xml:space="preserve">Компьютер в комплекте </t>
  </si>
  <si>
    <t xml:space="preserve">Принтер </t>
  </si>
  <si>
    <t>Автоматический выключатель ВА47-29 1P 32А 4,5кА</t>
  </si>
  <si>
    <t>Автоматический выключатель ВА47-29 1P 16А 4,5кА</t>
  </si>
  <si>
    <t>Автоматический выключатель BA 47-100 (3ф) 100А</t>
  </si>
  <si>
    <t>Автоматический выключатель ВА47-100 3Р 32А, 10кА</t>
  </si>
  <si>
    <t xml:space="preserve">Розетка одинарная без заземления наружная </t>
  </si>
  <si>
    <t xml:space="preserve">Розетка двойная без заземления внутренняя  </t>
  </si>
  <si>
    <t xml:space="preserve">Розетка двойная С заземлением внутренняя  </t>
  </si>
  <si>
    <t>Выключатель одинарный внутренне</t>
  </si>
  <si>
    <t>Выключатель одинарный наружный</t>
  </si>
  <si>
    <t>Выключатель двойной внутренне</t>
  </si>
  <si>
    <t>Выключатель двойной наружный</t>
  </si>
  <si>
    <t>Лампочка светодиодная Е27 40W</t>
  </si>
  <si>
    <t>Автоматический выключатель ВА47-29 1P 25А 4,5кА</t>
  </si>
  <si>
    <t>Лампочка светодиодная Е27  20W длина 143мм диаметр 79мм</t>
  </si>
  <si>
    <t>Светильник накладной линейный LED ДПО OPAL 200W IP20 6500К 1210*100*60мм</t>
  </si>
  <si>
    <t>Светильник накладной линейный LED ДПО OPAL 150W IP20 6500К 1200*90*40мм</t>
  </si>
  <si>
    <t>Кабель ВВГнг  3*2,5</t>
  </si>
  <si>
    <t>Кабель АВВГ 2*4</t>
  </si>
  <si>
    <t>Кабель-канал 15x10 мм 2 м белый</t>
  </si>
  <si>
    <t>Кабель-канал 16x16 мм 2 м белый</t>
  </si>
  <si>
    <t>Кабель-канал 25x16 мм 2 м белый</t>
  </si>
  <si>
    <t xml:space="preserve">Прожектор светадиодный IP65 50W </t>
  </si>
  <si>
    <t>Шуруп черный само рез 3,5*19 по дереву</t>
  </si>
  <si>
    <t>Шуруп с крупной резьбой 3,5*40 по дереву</t>
  </si>
  <si>
    <t xml:space="preserve">Шуруп по металлу 4,2*25  </t>
  </si>
  <si>
    <t>Шуруп с крупной резьбой 3,5*60 по дереву</t>
  </si>
  <si>
    <t>Шуруп с крупной резьбой 3,5*80 по дереву</t>
  </si>
  <si>
    <t>Коробка распределительная круглая 80*80*45</t>
  </si>
  <si>
    <t xml:space="preserve">Проходные Wago двойной </t>
  </si>
  <si>
    <t>Стяжка для кабеля 2,5*100мм белая</t>
  </si>
  <si>
    <t xml:space="preserve">Площадка Пм 22*16*6мм под винт </t>
  </si>
  <si>
    <t>Скоба круглая 10мм</t>
  </si>
  <si>
    <t>Дюбель бабочка пластиковая для гипсокартона  10*50мм</t>
  </si>
  <si>
    <t>Дюбель бабочка пластик для гипсакартона  8*32мм</t>
  </si>
  <si>
    <t>Кабель- канал 25*25</t>
  </si>
  <si>
    <t>Кабель – канал 40*40</t>
  </si>
  <si>
    <t>Вытяжной вентилятор Канальный D100мм металически 30ВТ</t>
  </si>
  <si>
    <t>Вытяжной вентилятор осевой пластиковый D100мм 20ВТ</t>
  </si>
  <si>
    <t>Кабель канал напольный 70*20*2000мм</t>
  </si>
  <si>
    <t>Вытяжной вентилятор осевой пластиковый  D80мм 15Вт</t>
  </si>
  <si>
    <t>Январь-март</t>
  </si>
  <si>
    <t xml:space="preserve">Светильник круглый LED 50вт 300х80мм </t>
  </si>
  <si>
    <t>Прожектор светадиодный IP65  100W</t>
  </si>
  <si>
    <t>Коробка распределительная наружная  квадратная Размеры (Д*Ш*В)100*120*65мм</t>
  </si>
  <si>
    <t>Генератор 3х фазный бензиновый на 10кв Ном мощн 10/12,5 Макс мощн 11/14 Выход розетки на 220в/380в Обмотка генератора медная</t>
  </si>
  <si>
    <t>Генератор 3х фазный на 100Кв дизельный 1 В закрытом кожухе оснащеный шумозащитным кожухом,2 Радиатор охлаждения,3 Система подогрева ОХ/ТП,4 АКБ,5 Панель управления контролеров,6 АВР система автоматического вода,7 обмотка генератора медная</t>
  </si>
  <si>
    <t>Стяжка для кабеля 3*200мм белая</t>
  </si>
  <si>
    <t>Сварочные перчаткиа</t>
  </si>
  <si>
    <t>Резиновые перчатки</t>
  </si>
  <si>
    <t>Стаканы одноразовые</t>
  </si>
  <si>
    <t>Порошок для ручной стирки</t>
  </si>
  <si>
    <t xml:space="preserve">Ветошь </t>
  </si>
  <si>
    <t xml:space="preserve">Бумага ксероксная </t>
  </si>
  <si>
    <t>Стол однотумбовый</t>
  </si>
  <si>
    <t>Веники</t>
  </si>
  <si>
    <t>Смеситель локтевой</t>
  </si>
  <si>
    <t>Пена монтажная</t>
  </si>
  <si>
    <t>Раковина фаянсовая</t>
  </si>
  <si>
    <t>Лопата совковая</t>
  </si>
  <si>
    <t>Лопата штыковая</t>
  </si>
  <si>
    <t>Грабли</t>
  </si>
  <si>
    <t>Электорд китай</t>
  </si>
  <si>
    <t>Дермантин</t>
  </si>
  <si>
    <t>Прозрачная клеенка</t>
  </si>
  <si>
    <t>Гипсакартон стеновой</t>
  </si>
  <si>
    <t>Профиль метал</t>
  </si>
  <si>
    <t>Аварийный знак для авто</t>
  </si>
  <si>
    <t>Замок для деревянных дврей</t>
  </si>
  <si>
    <t>Замок для железной двери</t>
  </si>
  <si>
    <t>Замок для пласт двери</t>
  </si>
  <si>
    <t>Сифон для раковины</t>
  </si>
  <si>
    <t>сердцевина</t>
  </si>
  <si>
    <t>Лист оцинкованный</t>
  </si>
  <si>
    <t>Доводчик для дверей</t>
  </si>
  <si>
    <t>Штукатурка гипсовая универсальная кнауф -ротбанд</t>
  </si>
  <si>
    <t>Водоэмульсионная краска алина</t>
  </si>
  <si>
    <t>Шпатель малярный</t>
  </si>
  <si>
    <t>Кисточки    для краски</t>
  </si>
  <si>
    <t>Тротуарная плитка</t>
  </si>
  <si>
    <t>Садовый секатор</t>
  </si>
  <si>
    <t>Средство для стекол</t>
  </si>
  <si>
    <t>Ножницы канцелярские</t>
  </si>
  <si>
    <t>Клей бумажн</t>
  </si>
  <si>
    <t>Штрих</t>
  </si>
  <si>
    <t>Скобы для степл большие ,средние</t>
  </si>
  <si>
    <t>Чернила для печати</t>
  </si>
  <si>
    <t>Скрепки</t>
  </si>
  <si>
    <t>Файл плотный</t>
  </si>
  <si>
    <t>Дырокол</t>
  </si>
  <si>
    <t>Калькулятор</t>
  </si>
  <si>
    <t>Ручка шариковая</t>
  </si>
  <si>
    <t>Настольный органайзер</t>
  </si>
  <si>
    <t>Стол для переговоров</t>
  </si>
  <si>
    <t>Офисное кресло</t>
  </si>
  <si>
    <t>Кондиционер настенный на 27квм</t>
  </si>
  <si>
    <t>Шланг поливной д20 пвх армированый</t>
  </si>
  <si>
    <t>Краска  белая</t>
  </si>
  <si>
    <t>Краска  черная</t>
  </si>
  <si>
    <t>Краска  желтая</t>
  </si>
  <si>
    <t>Краска зеленая</t>
  </si>
  <si>
    <t>Щит газовый 1000*650*300 мм</t>
  </si>
  <si>
    <t>Стремянка высота 2 м</t>
  </si>
  <si>
    <t>Перчатки  строительные</t>
  </si>
  <si>
    <t>пара</t>
  </si>
  <si>
    <t xml:space="preserve">Диспенсер для воды Кулер напольный верхняя загрузка охлаждение нагрев </t>
  </si>
  <si>
    <t>Стул  офисный  Серый цвет  ширина 580мм глубина 530мм высота 810мм</t>
  </si>
  <si>
    <t>Стул кожанный Серый цвет ширина 580мм глубина 530мм высота 810мм</t>
  </si>
  <si>
    <t>Мыло туалетное 80 грамм</t>
  </si>
  <si>
    <t>Мыло хозяйственное 72%</t>
  </si>
  <si>
    <t>Ведро Педальное15л дл 210мм шир 308мм высота 414мм вес 1,76кг</t>
  </si>
  <si>
    <t>Тряпка для стекол материал микрофибра размер 30*30</t>
  </si>
  <si>
    <t>Швабра деревянная</t>
  </si>
  <si>
    <t>Пододеяльник 2200*1500</t>
  </si>
  <si>
    <t>Простыня 2200*1500</t>
  </si>
  <si>
    <t>Наволочка 70*70</t>
  </si>
  <si>
    <t>Покрывало для кроватей 2000*1500</t>
  </si>
  <si>
    <t>Ведро пластиковое 15 л</t>
  </si>
  <si>
    <t>Аристон 10 л</t>
  </si>
  <si>
    <t>Ведро 10 л</t>
  </si>
  <si>
    <t>Шкаф для документации 80*38,5*201</t>
  </si>
  <si>
    <t>Огнетушитель для авто, вес 2,3 порошкоый оп 2</t>
  </si>
  <si>
    <t>Домкрат бутылочный 2 х штоковый(240-590мм)12тн</t>
  </si>
  <si>
    <t xml:space="preserve">Шланг подводка для воды </t>
  </si>
  <si>
    <t>Цемент М500</t>
  </si>
  <si>
    <t>Соль  техническая 50 кг мешок</t>
  </si>
  <si>
    <t>Шуруп семечки по металлу 402*16</t>
  </si>
  <si>
    <t xml:space="preserve"> Сердцевина 70 мм для железных дверей</t>
  </si>
  <si>
    <t xml:space="preserve"> Сердцевина 80 мм для железных дверей</t>
  </si>
  <si>
    <t>Валик ширина 250 мм</t>
  </si>
  <si>
    <t>Кисточка для покраски ширина 50</t>
  </si>
  <si>
    <t>кв м</t>
  </si>
  <si>
    <t>Ведро  пластиковое 5 л</t>
  </si>
  <si>
    <t>Папки файл 30лист</t>
  </si>
  <si>
    <r>
      <t xml:space="preserve">Световое табло  </t>
    </r>
    <r>
      <rPr>
        <i/>
        <sz val="12"/>
        <color theme="1"/>
        <rFont val="Times New Roman"/>
        <family val="1"/>
        <charset val="204"/>
      </rPr>
      <t>LED</t>
    </r>
    <r>
      <rPr>
        <sz val="12"/>
        <color theme="1"/>
        <rFont val="Times New Roman"/>
        <family val="1"/>
        <charset val="204"/>
      </rPr>
      <t xml:space="preserve">   НЕ ВХОДИТЬ  </t>
    </r>
  </si>
  <si>
    <r>
      <t xml:space="preserve">Изолента </t>
    </r>
    <r>
      <rPr>
        <b/>
        <sz val="12"/>
        <color theme="1"/>
        <rFont val="Times New Roman"/>
        <family val="1"/>
        <charset val="204"/>
      </rPr>
      <t xml:space="preserve">белая </t>
    </r>
  </si>
  <si>
    <t>Разработка сметной документации на текущий ремонт в ВА «Костобе»</t>
  </si>
  <si>
    <t>Ремонт ризографа</t>
  </si>
  <si>
    <t>Опрессовка отопительной системы</t>
  </si>
  <si>
    <t>Услуга охраны аптеки</t>
  </si>
  <si>
    <t>Обработка кровли</t>
  </si>
  <si>
    <t>Озеленение территории</t>
  </si>
  <si>
    <t>Сметная документация на работы по укладке асфальта  в ВА, «Костобе» и ГП №7</t>
  </si>
  <si>
    <t>Услуга ассенизаторской машины</t>
  </si>
  <si>
    <t>Автовышка</t>
  </si>
  <si>
    <t>Разработка сметной документации и проектирование</t>
  </si>
  <si>
    <t>Разработка сметной документации и проектирования физ кабинет</t>
  </si>
  <si>
    <t>Услуги по обеспечению безопасности и мониторинга устройствами предупреждения, сигнализация с реагированием ГБР</t>
  </si>
  <si>
    <t>Установка пожарного гидранта</t>
  </si>
  <si>
    <t>Услуга миниэкскаватора</t>
  </si>
  <si>
    <t xml:space="preserve">Ремонт триммера и генератора </t>
  </si>
  <si>
    <t>Текущий внутренний ремонт в здании кдл,ренген</t>
  </si>
  <si>
    <t>Изготовление мебели для регистратуры</t>
  </si>
  <si>
    <t>Заправка огнетушителей (45)</t>
  </si>
  <si>
    <t>Услуги по проведению аудита финансовой отчетности за 2025 г</t>
  </si>
  <si>
    <t>Газовый котел Костөбе</t>
  </si>
  <si>
    <t>Жалюзи день-ночь 200 кв м</t>
  </si>
  <si>
    <t xml:space="preserve">Роутер </t>
  </si>
  <si>
    <t>Земельного кадастра по целевому назначению для обслуживания амбулатории,ул Тортаева №61</t>
  </si>
  <si>
    <t>ПЛАН ГОСЗАКУПА НА 2026 ГОД</t>
  </si>
  <si>
    <t>НДС 16%</t>
  </si>
  <si>
    <t>????Мадина</t>
  </si>
  <si>
    <t>Дозиметрический контроль на местах (на 3 места)</t>
  </si>
  <si>
    <t>Установка ЛИС программы</t>
  </si>
  <si>
    <t>Услуга по разведению спирта</t>
  </si>
  <si>
    <t>Электроэнергия, ГП7 Рафинадная,13</t>
  </si>
  <si>
    <t>Электроэнергия: ВА Костобе, ВА Кызыл Жулдыз, ВА Акбулум, ФАП ст.Талас</t>
  </si>
  <si>
    <t>июнь</t>
  </si>
  <si>
    <t>Обучение медработников (врачи, СМР)</t>
  </si>
  <si>
    <t>до 31 декабря 2026года</t>
  </si>
  <si>
    <t>Изготовление москитной сетки</t>
  </si>
  <si>
    <t>Шкаф плательный распашной шкаф размер 50*200*70</t>
  </si>
  <si>
    <t>Стомотология (школа)</t>
  </si>
  <si>
    <t>Стом.установка (школа)</t>
  </si>
  <si>
    <t>Мед.оборудования</t>
  </si>
  <si>
    <t xml:space="preserve">Бухгалтер по ГЗ: Узенбаева У.А._______________________ </t>
  </si>
  <si>
    <t>ВСЕГО:</t>
  </si>
  <si>
    <t>до 31 декабря 2026 года</t>
  </si>
  <si>
    <t>Жалюзи день-ночь 3000 кв м</t>
  </si>
  <si>
    <t>Услуга установки дверей</t>
  </si>
  <si>
    <t>Услуга по  настройке, обновлению программного обеспечения NX для оцифровщика рентгеновских снимков AGFA CR30-X</t>
  </si>
  <si>
    <t>Смесь сухая молочная адаптированная с пребтотиками 300гр для детей до 6 месяцев</t>
  </si>
  <si>
    <t>Смесь сухая молочная адаптированная с пребтотиками 300гр для детей с 6 до 12 месяцев</t>
  </si>
  <si>
    <t xml:space="preserve">Молочная смесь Нутрилон гипоалергенный 800 гр
</t>
  </si>
  <si>
    <t xml:space="preserve">Молочная смесь Нутрилон пепти гипоалергенный 800 гр
</t>
  </si>
  <si>
    <t>Электрод китай</t>
  </si>
  <si>
    <t>электронный магазин</t>
  </si>
  <si>
    <t>открытый конкурс</t>
  </si>
  <si>
    <t>Предоставление доступа (логина и пароля) к базе данных (БД) для специалистов по медицине</t>
  </si>
  <si>
    <t>Межкомнатные двери серые, размер200*80</t>
  </si>
  <si>
    <t>Гл бухгалтер:  Конысбаева Г.А.._______________________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</si>
</sst>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name val="Arial Cyr"/>
      <family val="2"/>
      <charset val="204"/>
    </font>
    <font>
      <b/>
      <i/>
      <sz val="11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u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8" fillId="0" borderId="0" applyNumberFormat="0" applyFill="0" applyBorder="0" applyAlignment="0" applyProtection="0">
      <alignment vertical="top"/>
      <protection locked="0"/>
    </xf>
  </cellStyleXfs>
  <cellXfs count="139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Fill="1" applyAlignment="1">
      <alignment vertical="center"/>
    </xf>
    <xf numFmtId="0" fontId="2" fillId="0" borderId="0" xfId="0" applyFont="1" applyBorder="1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Border="1"/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horizontal="center" vertical="center"/>
    </xf>
    <xf numFmtId="4" fontId="1" fillId="0" borderId="0" xfId="0" applyNumberFormat="1" applyFont="1" applyFill="1" applyAlignment="1">
      <alignment horizontal="right" vertical="center"/>
    </xf>
    <xf numFmtId="4" fontId="1" fillId="0" borderId="0" xfId="0" applyNumberFormat="1" applyFont="1" applyFill="1" applyBorder="1" applyAlignment="1">
      <alignment horizontal="right" vertical="center"/>
    </xf>
    <xf numFmtId="0" fontId="2" fillId="0" borderId="1" xfId="1" applyFont="1" applyFill="1" applyBorder="1" applyAlignment="1">
      <alignment horizontal="center" vertical="center" wrapText="1"/>
    </xf>
    <xf numFmtId="0" fontId="2" fillId="0" borderId="0" xfId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 wrapText="1"/>
    </xf>
    <xf numFmtId="1" fontId="3" fillId="0" borderId="0" xfId="0" applyNumberFormat="1" applyFont="1" applyFill="1" applyAlignment="1">
      <alignment vertical="center"/>
    </xf>
    <xf numFmtId="0" fontId="1" fillId="0" borderId="5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0" fontId="1" fillId="0" borderId="5" xfId="0" applyFont="1" applyFill="1" applyBorder="1" applyAlignment="1">
      <alignment horizontal="center" vertical="center"/>
    </xf>
    <xf numFmtId="4" fontId="5" fillId="0" borderId="5" xfId="0" applyNumberFormat="1" applyFont="1" applyFill="1" applyBorder="1" applyAlignment="1">
      <alignment vertical="center"/>
    </xf>
    <xf numFmtId="4" fontId="7" fillId="0" borderId="0" xfId="0" applyNumberFormat="1" applyFont="1" applyFill="1" applyAlignment="1">
      <alignment horizontal="right" vertical="center"/>
    </xf>
    <xf numFmtId="4" fontId="5" fillId="0" borderId="0" xfId="0" applyNumberFormat="1" applyFont="1" applyFill="1" applyAlignment="1">
      <alignment horizontal="right" vertical="center"/>
    </xf>
    <xf numFmtId="0" fontId="3" fillId="0" borderId="0" xfId="0" applyFont="1" applyFill="1" applyAlignment="1">
      <alignment horizontal="center" vertical="center"/>
    </xf>
    <xf numFmtId="4" fontId="3" fillId="0" borderId="0" xfId="0" applyNumberFormat="1" applyFont="1" applyFill="1" applyAlignment="1">
      <alignment horizontal="right" vertical="center"/>
    </xf>
    <xf numFmtId="0" fontId="5" fillId="0" borderId="8" xfId="0" applyFont="1" applyFill="1" applyBorder="1" applyAlignment="1">
      <alignment horizontal="center" vertical="center" wrapText="1"/>
    </xf>
    <xf numFmtId="4" fontId="1" fillId="0" borderId="5" xfId="0" applyNumberFormat="1" applyFont="1" applyFill="1" applyBorder="1" applyAlignment="1">
      <alignment horizontal="right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vertical="center"/>
    </xf>
    <xf numFmtId="0" fontId="5" fillId="0" borderId="21" xfId="0" applyFont="1" applyFill="1" applyBorder="1" applyAlignment="1">
      <alignment vertical="center"/>
    </xf>
    <xf numFmtId="0" fontId="5" fillId="0" borderId="21" xfId="0" applyFont="1" applyFill="1" applyBorder="1" applyAlignment="1">
      <alignment horizontal="center" vertical="center"/>
    </xf>
    <xf numFmtId="4" fontId="5" fillId="0" borderId="21" xfId="0" applyNumberFormat="1" applyFont="1" applyFill="1" applyBorder="1" applyAlignment="1">
      <alignment horizontal="right" vertical="center"/>
    </xf>
    <xf numFmtId="3" fontId="5" fillId="0" borderId="21" xfId="0" applyNumberFormat="1" applyFont="1" applyFill="1" applyBorder="1" applyAlignment="1">
      <alignment horizontal="center" vertical="center"/>
    </xf>
    <xf numFmtId="0" fontId="1" fillId="0" borderId="21" xfId="0" applyFont="1" applyFill="1" applyBorder="1" applyAlignment="1">
      <alignment vertical="center"/>
    </xf>
    <xf numFmtId="0" fontId="1" fillId="0" borderId="22" xfId="0" applyFont="1" applyFill="1" applyBorder="1" applyAlignment="1">
      <alignment vertical="center"/>
    </xf>
    <xf numFmtId="0" fontId="1" fillId="0" borderId="23" xfId="0" applyFont="1" applyFill="1" applyBorder="1" applyAlignment="1">
      <alignment vertical="center"/>
    </xf>
    <xf numFmtId="0" fontId="5" fillId="0" borderId="5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vertical="center" wrapText="1" shrinkToFit="1"/>
    </xf>
    <xf numFmtId="0" fontId="1" fillId="0" borderId="5" xfId="0" applyFont="1" applyFill="1" applyBorder="1" applyAlignment="1">
      <alignment vertical="center" wrapText="1"/>
    </xf>
    <xf numFmtId="0" fontId="1" fillId="0" borderId="4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 wrapText="1"/>
    </xf>
    <xf numFmtId="0" fontId="5" fillId="0" borderId="4" xfId="0" applyFont="1" applyFill="1" applyBorder="1" applyAlignment="1">
      <alignment vertical="center" wrapText="1" shrinkToFit="1"/>
    </xf>
    <xf numFmtId="0" fontId="5" fillId="0" borderId="7" xfId="0" applyFont="1" applyFill="1" applyBorder="1" applyAlignment="1">
      <alignment vertical="center" wrapText="1" shrinkToFit="1"/>
    </xf>
    <xf numFmtId="4" fontId="5" fillId="0" borderId="5" xfId="0" applyNumberFormat="1" applyFont="1" applyFill="1" applyBorder="1" applyAlignment="1">
      <alignment horizontal="right" vertical="center" wrapText="1"/>
    </xf>
    <xf numFmtId="0" fontId="5" fillId="0" borderId="4" xfId="0" applyFont="1" applyFill="1" applyBorder="1" applyAlignment="1">
      <alignment vertical="center"/>
    </xf>
    <xf numFmtId="0" fontId="5" fillId="0" borderId="7" xfId="0" applyFont="1" applyFill="1" applyBorder="1" applyAlignment="1">
      <alignment vertical="center"/>
    </xf>
    <xf numFmtId="0" fontId="1" fillId="0" borderId="4" xfId="0" applyFont="1" applyFill="1" applyBorder="1" applyAlignment="1">
      <alignment vertical="center" wrapText="1"/>
    </xf>
    <xf numFmtId="0" fontId="1" fillId="0" borderId="5" xfId="0" applyFont="1" applyFill="1" applyBorder="1"/>
    <xf numFmtId="2" fontId="1" fillId="0" borderId="5" xfId="0" applyNumberFormat="1" applyFont="1" applyFill="1" applyBorder="1" applyAlignment="1">
      <alignment horizontal="right" vertical="center"/>
    </xf>
    <xf numFmtId="4" fontId="1" fillId="0" borderId="5" xfId="0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center" vertical="center" wrapText="1"/>
    </xf>
    <xf numFmtId="0" fontId="1" fillId="0" borderId="24" xfId="0" applyFont="1" applyFill="1" applyBorder="1" applyAlignment="1">
      <alignment horizontal="center" vertical="center"/>
    </xf>
    <xf numFmtId="0" fontId="1" fillId="0" borderId="24" xfId="0" applyFont="1" applyFill="1" applyBorder="1" applyAlignment="1">
      <alignment horizontal="center" vertical="center" wrapText="1"/>
    </xf>
    <xf numFmtId="2" fontId="1" fillId="0" borderId="24" xfId="0" applyNumberFormat="1" applyFont="1" applyFill="1" applyBorder="1" applyAlignment="1">
      <alignment horizontal="right" vertical="center"/>
    </xf>
    <xf numFmtId="4" fontId="1" fillId="0" borderId="24" xfId="0" applyNumberFormat="1" applyFont="1" applyFill="1" applyBorder="1" applyAlignment="1">
      <alignment horizontal="right" vertical="center" wrapText="1"/>
    </xf>
    <xf numFmtId="4" fontId="1" fillId="0" borderId="24" xfId="0" applyNumberFormat="1" applyFont="1" applyFill="1" applyBorder="1" applyAlignment="1">
      <alignment horizontal="right" vertical="center"/>
    </xf>
    <xf numFmtId="0" fontId="3" fillId="0" borderId="5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vertical="center" wrapText="1"/>
    </xf>
    <xf numFmtId="0" fontId="5" fillId="0" borderId="12" xfId="0" applyFont="1" applyFill="1" applyBorder="1" applyAlignment="1">
      <alignment vertical="center" wrapText="1"/>
    </xf>
    <xf numFmtId="0" fontId="5" fillId="0" borderId="12" xfId="0" applyFont="1" applyFill="1" applyBorder="1" applyAlignment="1">
      <alignment horizontal="center" vertical="center" wrapText="1"/>
    </xf>
    <xf numFmtId="4" fontId="5" fillId="0" borderId="12" xfId="0" applyNumberFormat="1" applyFont="1" applyFill="1" applyBorder="1" applyAlignment="1">
      <alignment horizontal="right" vertical="center" wrapText="1"/>
    </xf>
    <xf numFmtId="0" fontId="5" fillId="0" borderId="13" xfId="0" applyFont="1" applyFill="1" applyBorder="1" applyAlignment="1">
      <alignment vertical="center" wrapText="1"/>
    </xf>
    <xf numFmtId="0" fontId="12" fillId="0" borderId="0" xfId="0" applyFont="1" applyFill="1" applyAlignment="1">
      <alignment vertical="center"/>
    </xf>
    <xf numFmtId="0" fontId="5" fillId="0" borderId="4" xfId="1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5" fillId="0" borderId="4" xfId="1" applyFont="1" applyFill="1" applyBorder="1" applyAlignment="1">
      <alignment horizontal="center" vertical="center" wrapText="1"/>
    </xf>
    <xf numFmtId="0" fontId="5" fillId="0" borderId="5" xfId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left" vertical="top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vertical="center"/>
    </xf>
    <xf numFmtId="0" fontId="1" fillId="0" borderId="9" xfId="0" applyFont="1" applyFill="1" applyBorder="1" applyAlignment="1">
      <alignment vertical="center" wrapText="1"/>
    </xf>
    <xf numFmtId="0" fontId="1" fillId="0" borderId="9" xfId="0" applyFont="1" applyFill="1" applyBorder="1" applyAlignment="1">
      <alignment horizontal="left" vertical="center" wrapText="1"/>
    </xf>
    <xf numFmtId="0" fontId="1" fillId="0" borderId="9" xfId="0" applyFont="1" applyFill="1" applyBorder="1" applyAlignment="1">
      <alignment horizontal="left" vertical="top" wrapText="1"/>
    </xf>
    <xf numFmtId="0" fontId="1" fillId="0" borderId="9" xfId="0" applyFont="1" applyFill="1" applyBorder="1" applyAlignment="1">
      <alignment horizontal="center" vertical="center"/>
    </xf>
    <xf numFmtId="4" fontId="1" fillId="0" borderId="9" xfId="0" applyNumberFormat="1" applyFont="1" applyFill="1" applyBorder="1" applyAlignment="1">
      <alignment horizontal="right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vertical="center"/>
    </xf>
    <xf numFmtId="1" fontId="5" fillId="0" borderId="12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/>
    </xf>
    <xf numFmtId="0" fontId="1" fillId="0" borderId="18" xfId="0" applyFont="1" applyFill="1" applyBorder="1" applyAlignment="1">
      <alignment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vertical="top" wrapText="1"/>
    </xf>
    <xf numFmtId="0" fontId="1" fillId="0" borderId="24" xfId="0" applyFont="1" applyFill="1" applyBorder="1" applyAlignment="1">
      <alignment wrapText="1"/>
    </xf>
    <xf numFmtId="1" fontId="5" fillId="0" borderId="5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9" fillId="0" borderId="5" xfId="2" applyFont="1" applyFill="1" applyBorder="1" applyAlignment="1" applyProtection="1">
      <alignment vertical="top" wrapText="1"/>
    </xf>
    <xf numFmtId="0" fontId="3" fillId="0" borderId="5" xfId="0" applyFont="1" applyFill="1" applyBorder="1" applyAlignment="1">
      <alignment vertical="top" wrapText="1"/>
    </xf>
    <xf numFmtId="0" fontId="1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vertical="top" wrapText="1"/>
    </xf>
    <xf numFmtId="0" fontId="1" fillId="0" borderId="5" xfId="0" applyFont="1" applyFill="1" applyBorder="1" applyAlignment="1">
      <alignment horizontal="left" vertical="center"/>
    </xf>
    <xf numFmtId="0" fontId="1" fillId="0" borderId="9" xfId="0" applyFont="1" applyFill="1" applyBorder="1" applyAlignment="1">
      <alignment horizontal="left" vertical="center"/>
    </xf>
    <xf numFmtId="0" fontId="1" fillId="0" borderId="9" xfId="0" applyFont="1" applyFill="1" applyBorder="1" applyAlignment="1">
      <alignment vertical="center"/>
    </xf>
    <xf numFmtId="4" fontId="1" fillId="0" borderId="9" xfId="0" applyNumberFormat="1" applyFont="1" applyFill="1" applyBorder="1" applyAlignment="1">
      <alignment horizontal="right" vertical="center"/>
    </xf>
    <xf numFmtId="0" fontId="5" fillId="0" borderId="5" xfId="0" applyFont="1" applyFill="1" applyBorder="1" applyAlignment="1">
      <alignment horizontal="center" vertical="center"/>
    </xf>
    <xf numFmtId="4" fontId="5" fillId="0" borderId="5" xfId="0" applyNumberFormat="1" applyFont="1" applyFill="1" applyBorder="1" applyAlignment="1">
      <alignment horizontal="right" vertical="center"/>
    </xf>
    <xf numFmtId="1" fontId="1" fillId="0" borderId="5" xfId="0" applyNumberFormat="1" applyFont="1" applyFill="1" applyBorder="1" applyAlignment="1">
      <alignment horizontal="center" vertical="center"/>
    </xf>
    <xf numFmtId="4" fontId="1" fillId="0" borderId="5" xfId="0" applyNumberFormat="1" applyFont="1" applyFill="1" applyBorder="1" applyAlignment="1">
      <alignment vertical="center"/>
    </xf>
    <xf numFmtId="0" fontId="5" fillId="0" borderId="1" xfId="1" applyFont="1" applyFill="1" applyBorder="1" applyAlignment="1">
      <alignment horizontal="center" vertical="center" wrapText="1"/>
    </xf>
    <xf numFmtId="4" fontId="5" fillId="0" borderId="1" xfId="1" applyNumberFormat="1" applyFont="1" applyFill="1" applyBorder="1" applyAlignment="1">
      <alignment horizontal="center" vertical="center" wrapText="1"/>
    </xf>
    <xf numFmtId="0" fontId="5" fillId="0" borderId="3" xfId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vertical="center"/>
    </xf>
    <xf numFmtId="0" fontId="3" fillId="0" borderId="5" xfId="0" applyFont="1" applyFill="1" applyBorder="1" applyAlignment="1">
      <alignment horizontal="left" vertical="top" wrapText="1"/>
    </xf>
    <xf numFmtId="4" fontId="13" fillId="0" borderId="5" xfId="0" applyNumberFormat="1" applyFont="1" applyFill="1" applyBorder="1" applyAlignment="1">
      <alignment horizontal="right" vertical="center" wrapText="1"/>
    </xf>
    <xf numFmtId="4" fontId="13" fillId="0" borderId="9" xfId="0" applyNumberFormat="1" applyFont="1" applyFill="1" applyBorder="1" applyAlignment="1">
      <alignment horizontal="right" vertical="center" wrapText="1"/>
    </xf>
    <xf numFmtId="4" fontId="13" fillId="0" borderId="5" xfId="0" applyNumberFormat="1" applyFont="1" applyFill="1" applyBorder="1" applyAlignment="1">
      <alignment horizontal="right" vertical="center"/>
    </xf>
    <xf numFmtId="0" fontId="1" fillId="0" borderId="5" xfId="0" applyFont="1" applyFill="1" applyBorder="1" applyAlignment="1">
      <alignment wrapText="1"/>
    </xf>
    <xf numFmtId="4" fontId="14" fillId="0" borderId="5" xfId="0" applyNumberFormat="1" applyFont="1" applyFill="1" applyBorder="1" applyAlignment="1">
      <alignment horizontal="right" vertical="center"/>
    </xf>
    <xf numFmtId="4" fontId="14" fillId="0" borderId="5" xfId="0" applyNumberFormat="1" applyFont="1" applyFill="1" applyBorder="1" applyAlignment="1">
      <alignment horizontal="right" vertical="center" wrapText="1"/>
    </xf>
    <xf numFmtId="0" fontId="1" fillId="0" borderId="8" xfId="0" applyFont="1" applyFill="1" applyBorder="1" applyAlignment="1">
      <alignment vertical="center" wrapText="1"/>
    </xf>
    <xf numFmtId="0" fontId="5" fillId="0" borderId="7" xfId="0" applyFont="1" applyFill="1" applyBorder="1" applyAlignment="1">
      <alignment horizontal="center" vertical="center" wrapText="1"/>
    </xf>
    <xf numFmtId="4" fontId="5" fillId="2" borderId="21" xfId="0" applyNumberFormat="1" applyFont="1" applyFill="1" applyBorder="1" applyAlignment="1">
      <alignment horizontal="right" vertical="center"/>
    </xf>
    <xf numFmtId="4" fontId="5" fillId="2" borderId="5" xfId="0" applyNumberFormat="1" applyFont="1" applyFill="1" applyBorder="1" applyAlignment="1">
      <alignment horizontal="right" vertical="center" wrapText="1"/>
    </xf>
    <xf numFmtId="4" fontId="5" fillId="2" borderId="12" xfId="0" applyNumberFormat="1" applyFont="1" applyFill="1" applyBorder="1" applyAlignment="1">
      <alignment horizontal="right" vertical="center" wrapText="1"/>
    </xf>
    <xf numFmtId="0" fontId="5" fillId="0" borderId="4" xfId="1" applyFont="1" applyFill="1" applyBorder="1" applyAlignment="1">
      <alignment horizontal="center" vertical="center" wrapText="1"/>
    </xf>
    <xf numFmtId="0" fontId="5" fillId="0" borderId="6" xfId="1" applyFont="1" applyFill="1" applyBorder="1" applyAlignment="1">
      <alignment horizontal="center" vertical="center" wrapText="1"/>
    </xf>
    <xf numFmtId="0" fontId="5" fillId="0" borderId="7" xfId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1" fillId="0" borderId="6" xfId="0" applyFont="1" applyFill="1" applyBorder="1" applyAlignment="1">
      <alignment vertical="center" wrapText="1"/>
    </xf>
    <xf numFmtId="0" fontId="1" fillId="0" borderId="7" xfId="0" applyFont="1" applyFill="1" applyBorder="1" applyAlignment="1">
      <alignment vertical="center" wrapText="1"/>
    </xf>
    <xf numFmtId="0" fontId="5" fillId="0" borderId="8" xfId="1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5" fillId="0" borderId="16" xfId="1" applyFont="1" applyFill="1" applyBorder="1" applyAlignment="1">
      <alignment horizontal="center" vertical="center" wrapText="1"/>
    </xf>
    <xf numFmtId="0" fontId="5" fillId="0" borderId="17" xfId="1" applyFont="1" applyFill="1" applyBorder="1" applyAlignment="1">
      <alignment horizontal="center" vertical="center" wrapText="1"/>
    </xf>
    <xf numFmtId="0" fontId="5" fillId="0" borderId="18" xfId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5" fillId="0" borderId="0" xfId="0" applyFont="1" applyFill="1" applyBorder="1" applyAlignment="1">
      <alignment horizontal="center" vertical="center"/>
    </xf>
    <xf numFmtId="4" fontId="5" fillId="0" borderId="0" xfId="0" applyNumberFormat="1" applyFont="1" applyFill="1" applyBorder="1" applyAlignment="1">
      <alignment vertical="center"/>
    </xf>
  </cellXfs>
  <cellStyles count="3">
    <cellStyle name="Гиперссылка" xfId="2" builtinId="8"/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omarket.kz/catalog/ecc_stroitelstvo_remont/ecc_kabelenesuchshie_sistemy/kabel_kanaly/kabel-kanal-legrand-15x10-mm-2-m-belyy.html" TargetMode="External"/><Relationship Id="rId3" Type="http://schemas.openxmlformats.org/officeDocument/2006/relationships/hyperlink" Target="https://omarket.kz/catalog/ecc_stroitelstvo_remont/ecc_elektrika/avtomaty_rubilniki_uzo/170_2108634.html" TargetMode="External"/><Relationship Id="rId7" Type="http://schemas.openxmlformats.org/officeDocument/2006/relationships/hyperlink" Target="https://omarket.kz/catalog/ecc_stroitelstvo_remont/ecc_kabelenesuchshie_sistemy/kabel_kanaly/kabel-kanal-legrand-15x10-mm-2-m-belyy.html" TargetMode="External"/><Relationship Id="rId2" Type="http://schemas.openxmlformats.org/officeDocument/2006/relationships/hyperlink" Target="https://omarket.kz/catalog/ecc_stroitelstvo_remont/ecc_elektrika/avtomaty_rubilniki_uzo/0000010_1836163.html" TargetMode="External"/><Relationship Id="rId1" Type="http://schemas.openxmlformats.org/officeDocument/2006/relationships/hyperlink" Target="https://omarket.kz/catalog/ecc_stroitelstvo_remont/ecc_elektrika/avtomaty_rubilniki_uzo/0000012_1836163.html" TargetMode="External"/><Relationship Id="rId6" Type="http://schemas.openxmlformats.org/officeDocument/2006/relationships/hyperlink" Target="https://omarket.kz/catalog/ecc_stroitelstvo_remont/ecc_kabelenesuchshie_sistemy/kabel_kanaly/kabel-kanal-legrand-15x10-mm-2-m-belyy.html" TargetMode="External"/><Relationship Id="rId5" Type="http://schemas.openxmlformats.org/officeDocument/2006/relationships/hyperlink" Target="https://omarket.kz/catalog/ecc_stroitelstvo_remont/ecc_elektrika/avtomaty_rubilniki_uzo/0000012_1836163.html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s://omarket.kz/catalog/ecc_stroitelstvo_remont/ecc_elektrika/avtomaty_rubilniki_uzo/100418_10808835.html" TargetMode="External"/><Relationship Id="rId9" Type="http://schemas.openxmlformats.org/officeDocument/2006/relationships/hyperlink" Target="https://omarket.kz/catalog/ecc_stroitelstvo_remont/ecc_krepyozh/shurupy_i_samorezy/samorezy-po-derevu-s-krupnym-shagom-35h40.html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omarket.kz/catalog/ecc_stroitelstvo_remont/ecc_kabelenesuchshie_sistemy/kabel_kanaly/kabel-kanal-legrand-15x10-mm-2-m-belyy.html" TargetMode="External"/><Relationship Id="rId3" Type="http://schemas.openxmlformats.org/officeDocument/2006/relationships/hyperlink" Target="https://omarket.kz/catalog/ecc_stroitelstvo_remont/ecc_elektrika/avtomaty_rubilniki_uzo/170_2108634.html" TargetMode="External"/><Relationship Id="rId7" Type="http://schemas.openxmlformats.org/officeDocument/2006/relationships/hyperlink" Target="https://omarket.kz/catalog/ecc_stroitelstvo_remont/ecc_kabelenesuchshie_sistemy/kabel_kanaly/kabel-kanal-legrand-15x10-mm-2-m-belyy.html" TargetMode="External"/><Relationship Id="rId2" Type="http://schemas.openxmlformats.org/officeDocument/2006/relationships/hyperlink" Target="https://omarket.kz/catalog/ecc_stroitelstvo_remont/ecc_elektrika/avtomaty_rubilniki_uzo/0000010_1836163.html" TargetMode="External"/><Relationship Id="rId1" Type="http://schemas.openxmlformats.org/officeDocument/2006/relationships/hyperlink" Target="https://omarket.kz/catalog/ecc_stroitelstvo_remont/ecc_elektrika/avtomaty_rubilniki_uzo/0000012_1836163.html" TargetMode="External"/><Relationship Id="rId6" Type="http://schemas.openxmlformats.org/officeDocument/2006/relationships/hyperlink" Target="https://omarket.kz/catalog/ecc_stroitelstvo_remont/ecc_kabelenesuchshie_sistemy/kabel_kanaly/kabel-kanal-legrand-15x10-mm-2-m-belyy.html" TargetMode="External"/><Relationship Id="rId5" Type="http://schemas.openxmlformats.org/officeDocument/2006/relationships/hyperlink" Target="https://omarket.kz/catalog/ecc_stroitelstvo_remont/ecc_elektrika/avtomaty_rubilniki_uzo/0000012_1836163.html" TargetMode="External"/><Relationship Id="rId4" Type="http://schemas.openxmlformats.org/officeDocument/2006/relationships/hyperlink" Target="https://omarket.kz/catalog/ecc_stroitelstvo_remont/ecc_elektrika/avtomaty_rubilniki_uzo/100418_10808835.html" TargetMode="External"/><Relationship Id="rId9" Type="http://schemas.openxmlformats.org/officeDocument/2006/relationships/hyperlink" Target="https://omarket.kz/catalog/ecc_stroitelstvo_remont/ecc_krepyozh/shurupy_i_samorezy/samorezy-po-derevu-s-krupnym-shagom-35h40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28"/>
  <sheetViews>
    <sheetView tabSelected="1" topLeftCell="A279" workbookViewId="0">
      <selection activeCell="D331" sqref="D331"/>
    </sheetView>
  </sheetViews>
  <sheetFormatPr defaultRowHeight="15.75" x14ac:dyDescent="0.25"/>
  <cols>
    <col min="1" max="1" width="4.28515625" style="4" customWidth="1"/>
    <col min="2" max="2" width="54.85546875" style="4" hidden="1" customWidth="1"/>
    <col min="3" max="3" width="62.42578125" style="4" customWidth="1"/>
    <col min="4" max="4" width="13.7109375" style="24" customWidth="1"/>
    <col min="5" max="5" width="17.28515625" style="24" customWidth="1"/>
    <col min="6" max="6" width="9.140625" style="25" customWidth="1"/>
    <col min="7" max="7" width="18.42578125" style="25" bestFit="1" customWidth="1"/>
    <col min="8" max="8" width="17.5703125" style="25" customWidth="1"/>
    <col min="9" max="9" width="19.28515625" style="25" customWidth="1"/>
    <col min="10" max="10" width="15.42578125" style="25" bestFit="1" customWidth="1"/>
    <col min="11" max="11" width="14.5703125" style="24" customWidth="1"/>
    <col min="12" max="12" width="22.5703125" style="4" customWidth="1"/>
    <col min="13" max="13" width="22.28515625" style="4" hidden="1" customWidth="1"/>
    <col min="14" max="14" width="17.5703125" style="4" hidden="1" customWidth="1"/>
    <col min="15" max="15" width="10.85546875" style="4" hidden="1" customWidth="1"/>
    <col min="16" max="16" width="17.42578125" style="4" customWidth="1"/>
    <col min="17" max="17" width="14" style="4" customWidth="1"/>
    <col min="18" max="16384" width="9.140625" style="4"/>
  </cols>
  <sheetData>
    <row r="1" spans="1:15" x14ac:dyDescent="0.2">
      <c r="A1" s="1"/>
      <c r="B1" s="1"/>
      <c r="C1" s="2" t="s">
        <v>0</v>
      </c>
      <c r="D1" s="3"/>
      <c r="E1" s="135"/>
      <c r="F1" s="135"/>
      <c r="G1" s="135"/>
      <c r="H1" s="135"/>
      <c r="I1" s="135"/>
      <c r="J1" s="135"/>
      <c r="K1" s="135"/>
      <c r="L1" s="135"/>
      <c r="M1" s="3"/>
      <c r="N1" s="1"/>
      <c r="O1" s="1"/>
    </row>
    <row r="2" spans="1:15" x14ac:dyDescent="0.2">
      <c r="A2" s="1"/>
      <c r="B2" s="1"/>
      <c r="C2" s="2" t="s">
        <v>2</v>
      </c>
      <c r="D2" s="3"/>
      <c r="E2" s="132"/>
      <c r="F2" s="132"/>
      <c r="G2" s="132"/>
      <c r="H2" s="132"/>
      <c r="I2" s="132"/>
      <c r="J2" s="132"/>
      <c r="K2" s="132"/>
      <c r="L2" s="132"/>
      <c r="M2" s="3"/>
      <c r="N2" s="1"/>
      <c r="O2" s="1"/>
    </row>
    <row r="3" spans="1:15" x14ac:dyDescent="0.2">
      <c r="A3" s="1"/>
      <c r="B3" s="1"/>
      <c r="C3" s="2" t="s">
        <v>4</v>
      </c>
      <c r="D3" s="3"/>
      <c r="E3" s="132"/>
      <c r="F3" s="132"/>
      <c r="G3" s="132"/>
      <c r="H3" s="132"/>
      <c r="I3" s="132"/>
      <c r="J3" s="132"/>
      <c r="K3" s="132"/>
      <c r="L3" s="132"/>
      <c r="M3" s="3"/>
      <c r="N3" s="1"/>
      <c r="O3" s="1"/>
    </row>
    <row r="4" spans="1:15" x14ac:dyDescent="0.2">
      <c r="A4" s="1"/>
      <c r="B4" s="1"/>
      <c r="C4" s="2" t="s">
        <v>6</v>
      </c>
      <c r="D4" s="3"/>
      <c r="E4" s="132"/>
      <c r="F4" s="132"/>
      <c r="G4" s="132"/>
      <c r="H4" s="132"/>
      <c r="I4" s="132"/>
      <c r="J4" s="132"/>
      <c r="K4" s="132"/>
      <c r="L4" s="132"/>
      <c r="M4" s="3"/>
      <c r="N4" s="1"/>
      <c r="O4" s="1"/>
    </row>
    <row r="5" spans="1:15" x14ac:dyDescent="0.2">
      <c r="A5" s="1"/>
      <c r="B5" s="1"/>
      <c r="C5" s="3"/>
      <c r="D5" s="3"/>
      <c r="E5" s="2"/>
      <c r="F5" s="3"/>
      <c r="G5" s="5"/>
      <c r="H5" s="5"/>
      <c r="I5" s="5"/>
      <c r="J5" s="2"/>
      <c r="K5" s="3"/>
      <c r="L5" s="5"/>
      <c r="M5" s="3"/>
      <c r="N5" s="1"/>
      <c r="O5" s="1"/>
    </row>
    <row r="6" spans="1:15" x14ac:dyDescent="0.2">
      <c r="A6" s="1"/>
      <c r="B6" s="1"/>
      <c r="C6" s="133" t="s">
        <v>8</v>
      </c>
      <c r="D6" s="133"/>
      <c r="E6" s="134"/>
      <c r="F6" s="134"/>
      <c r="G6" s="134"/>
      <c r="H6" s="134"/>
      <c r="I6" s="136"/>
      <c r="J6" s="134"/>
      <c r="K6" s="134"/>
      <c r="L6" s="134"/>
      <c r="M6" s="3"/>
      <c r="N6" s="1"/>
      <c r="O6" s="1"/>
    </row>
    <row r="7" spans="1:15" x14ac:dyDescent="0.25">
      <c r="A7" s="1"/>
      <c r="B7" s="1"/>
      <c r="C7" s="6"/>
      <c r="D7" s="6"/>
      <c r="E7" s="7"/>
      <c r="F7" s="6"/>
      <c r="G7" s="6"/>
      <c r="H7" s="8"/>
      <c r="I7" s="5"/>
      <c r="J7" s="5"/>
      <c r="K7" s="9"/>
      <c r="L7" s="10"/>
      <c r="M7" s="1"/>
      <c r="N7" s="1"/>
      <c r="O7" s="1"/>
    </row>
    <row r="8" spans="1:15" x14ac:dyDescent="0.25">
      <c r="A8" s="1"/>
      <c r="B8" s="1"/>
      <c r="C8" s="1"/>
      <c r="D8" s="11"/>
      <c r="E8" s="11"/>
      <c r="F8" s="12"/>
      <c r="G8" s="12"/>
      <c r="H8" s="12"/>
      <c r="I8" s="12"/>
      <c r="J8" s="13"/>
      <c r="K8" s="9"/>
      <c r="L8" s="10"/>
      <c r="M8" s="1"/>
      <c r="N8" s="1"/>
      <c r="O8" s="1"/>
    </row>
    <row r="9" spans="1:15" x14ac:dyDescent="0.25">
      <c r="A9" s="1"/>
      <c r="B9" s="121" t="s">
        <v>415</v>
      </c>
      <c r="C9" s="121"/>
      <c r="D9" s="121"/>
      <c r="E9" s="121"/>
      <c r="F9" s="121"/>
      <c r="G9" s="121"/>
      <c r="H9" s="121"/>
      <c r="I9" s="121"/>
      <c r="J9" s="121"/>
      <c r="K9" s="121"/>
      <c r="L9" s="121"/>
      <c r="M9" s="1"/>
      <c r="N9" s="1"/>
      <c r="O9" s="1"/>
    </row>
    <row r="10" spans="1:15" x14ac:dyDescent="0.25">
      <c r="A10" s="1"/>
      <c r="B10" s="1"/>
      <c r="C10" s="1"/>
      <c r="D10" s="11"/>
      <c r="E10" s="11"/>
      <c r="F10" s="12"/>
      <c r="G10" s="12"/>
      <c r="H10" s="12"/>
      <c r="I10" s="12"/>
      <c r="J10" s="13"/>
      <c r="K10" s="9"/>
      <c r="L10" s="10"/>
      <c r="M10" s="1"/>
      <c r="N10" s="1"/>
      <c r="O10" s="1"/>
    </row>
    <row r="11" spans="1:15" ht="28.5" x14ac:dyDescent="0.25">
      <c r="A11" s="1"/>
      <c r="B11" s="14" t="s">
        <v>9</v>
      </c>
      <c r="C11" s="14" t="s">
        <v>10</v>
      </c>
      <c r="D11" s="14" t="s">
        <v>11</v>
      </c>
      <c r="E11" s="15"/>
      <c r="F11" s="12"/>
      <c r="G11" s="12"/>
      <c r="H11" s="12"/>
      <c r="I11" s="12"/>
      <c r="J11" s="13"/>
      <c r="K11" s="9"/>
      <c r="L11" s="10"/>
      <c r="M11" s="1"/>
      <c r="N11" s="1"/>
      <c r="O11" s="1"/>
    </row>
    <row r="12" spans="1:15" ht="57" x14ac:dyDescent="0.25">
      <c r="A12" s="1"/>
      <c r="B12" s="16" t="s">
        <v>12</v>
      </c>
      <c r="C12" s="16" t="s">
        <v>13</v>
      </c>
      <c r="D12" s="16">
        <v>2026</v>
      </c>
      <c r="E12" s="15"/>
      <c r="F12" s="12"/>
      <c r="G12" s="12"/>
      <c r="H12" s="12"/>
      <c r="I12" s="12"/>
      <c r="J12" s="12"/>
      <c r="K12" s="11"/>
      <c r="L12" s="1"/>
      <c r="M12" s="1"/>
      <c r="N12" s="1"/>
      <c r="O12" s="1"/>
    </row>
    <row r="13" spans="1:15" x14ac:dyDescent="0.25">
      <c r="A13" s="1"/>
      <c r="B13" s="1"/>
      <c r="C13" s="1"/>
      <c r="D13" s="11"/>
      <c r="E13" s="11"/>
      <c r="F13" s="12"/>
      <c r="G13" s="12"/>
      <c r="H13" s="12"/>
      <c r="I13" s="12"/>
      <c r="J13" s="12"/>
      <c r="K13" s="11"/>
      <c r="L13" s="1"/>
      <c r="M13" s="1"/>
      <c r="N13" s="1"/>
      <c r="O13" s="1"/>
    </row>
    <row r="14" spans="1:15" ht="71.25" x14ac:dyDescent="0.25">
      <c r="A14" s="101" t="s">
        <v>14</v>
      </c>
      <c r="B14" s="101" t="s">
        <v>15</v>
      </c>
      <c r="C14" s="101" t="s">
        <v>16</v>
      </c>
      <c r="D14" s="101" t="s">
        <v>17</v>
      </c>
      <c r="E14" s="101" t="s">
        <v>18</v>
      </c>
      <c r="F14" s="102" t="s">
        <v>19</v>
      </c>
      <c r="G14" s="102" t="s">
        <v>20</v>
      </c>
      <c r="H14" s="102" t="s">
        <v>21</v>
      </c>
      <c r="I14" s="102" t="s">
        <v>416</v>
      </c>
      <c r="J14" s="102" t="s">
        <v>22</v>
      </c>
      <c r="K14" s="101" t="s">
        <v>23</v>
      </c>
      <c r="L14" s="101" t="s">
        <v>24</v>
      </c>
      <c r="M14" s="103" t="s">
        <v>25</v>
      </c>
      <c r="N14" s="65" t="s">
        <v>26</v>
      </c>
      <c r="O14" s="70" t="s">
        <v>27</v>
      </c>
    </row>
    <row r="15" spans="1:15" x14ac:dyDescent="0.25">
      <c r="A15" s="70"/>
      <c r="B15" s="118" t="s">
        <v>28</v>
      </c>
      <c r="C15" s="119"/>
      <c r="D15" s="119"/>
      <c r="E15" s="119"/>
      <c r="F15" s="119"/>
      <c r="G15" s="119"/>
      <c r="H15" s="119"/>
      <c r="I15" s="119"/>
      <c r="J15" s="119"/>
      <c r="K15" s="119"/>
      <c r="L15" s="119"/>
      <c r="M15" s="119"/>
      <c r="N15" s="119"/>
      <c r="O15" s="120"/>
    </row>
    <row r="16" spans="1:15" ht="73.5" customHeight="1" x14ac:dyDescent="0.25">
      <c r="A16" s="39">
        <v>1</v>
      </c>
      <c r="B16" s="38" t="s">
        <v>29</v>
      </c>
      <c r="C16" s="38" t="s">
        <v>30</v>
      </c>
      <c r="D16" s="28" t="s">
        <v>31</v>
      </c>
      <c r="E16" s="28" t="s">
        <v>32</v>
      </c>
      <c r="F16" s="27">
        <v>1</v>
      </c>
      <c r="G16" s="27">
        <v>2500000</v>
      </c>
      <c r="H16" s="27">
        <f>F16*G16</f>
        <v>2500000</v>
      </c>
      <c r="I16" s="27">
        <f>H16*16%</f>
        <v>400000</v>
      </c>
      <c r="J16" s="27">
        <f>H16+I16</f>
        <v>2900000</v>
      </c>
      <c r="K16" s="28" t="s">
        <v>33</v>
      </c>
      <c r="L16" s="39" t="s">
        <v>252</v>
      </c>
      <c r="M16" s="28" t="s">
        <v>34</v>
      </c>
      <c r="N16" s="40"/>
      <c r="O16" s="39"/>
    </row>
    <row r="17" spans="1:15" x14ac:dyDescent="0.25">
      <c r="A17" s="41"/>
      <c r="B17" s="42" t="s">
        <v>35</v>
      </c>
      <c r="C17" s="43" t="s">
        <v>36</v>
      </c>
      <c r="D17" s="37"/>
      <c r="E17" s="37"/>
      <c r="F17" s="44"/>
      <c r="G17" s="44"/>
      <c r="H17" s="116">
        <f>SUM(H16)</f>
        <v>2500000</v>
      </c>
      <c r="I17" s="44">
        <f>I16</f>
        <v>400000</v>
      </c>
      <c r="J17" s="44">
        <f>J16</f>
        <v>2900000</v>
      </c>
      <c r="K17" s="37"/>
      <c r="L17" s="41"/>
      <c r="M17" s="37"/>
      <c r="N17" s="45"/>
      <c r="O17" s="41">
        <v>2485</v>
      </c>
    </row>
    <row r="18" spans="1:15" x14ac:dyDescent="0.25">
      <c r="A18" s="39"/>
      <c r="B18" s="118" t="s">
        <v>37</v>
      </c>
      <c r="C18" s="119"/>
      <c r="D18" s="122"/>
      <c r="E18" s="122"/>
      <c r="F18" s="122"/>
      <c r="G18" s="122"/>
      <c r="H18" s="122"/>
      <c r="I18" s="122"/>
      <c r="J18" s="122"/>
      <c r="K18" s="123"/>
      <c r="L18" s="39"/>
      <c r="M18" s="28"/>
      <c r="N18" s="40"/>
      <c r="O18" s="39"/>
    </row>
    <row r="19" spans="1:15" s="64" customFormat="1" ht="30" x14ac:dyDescent="0.25">
      <c r="A19" s="39">
        <v>1</v>
      </c>
      <c r="B19" s="38" t="s">
        <v>38</v>
      </c>
      <c r="C19" s="38" t="s">
        <v>39</v>
      </c>
      <c r="D19" s="28" t="s">
        <v>31</v>
      </c>
      <c r="E19" s="28" t="s">
        <v>443</v>
      </c>
      <c r="F19" s="27">
        <v>1</v>
      </c>
      <c r="G19" s="27">
        <v>350000</v>
      </c>
      <c r="H19" s="27">
        <f t="shared" ref="H19:H20" si="0">F19*G19</f>
        <v>350000</v>
      </c>
      <c r="I19" s="27">
        <f>H19*16%</f>
        <v>56000</v>
      </c>
      <c r="J19" s="27">
        <f t="shared" ref="J19:J20" si="1">H19+I19</f>
        <v>406000</v>
      </c>
      <c r="K19" s="28" t="s">
        <v>33</v>
      </c>
      <c r="L19" s="28" t="s">
        <v>252</v>
      </c>
      <c r="M19" s="18" t="s">
        <v>41</v>
      </c>
      <c r="N19" s="40"/>
      <c r="O19" s="39">
        <v>415</v>
      </c>
    </row>
    <row r="20" spans="1:15" s="64" customFormat="1" ht="30" x14ac:dyDescent="0.25">
      <c r="A20" s="39">
        <v>3</v>
      </c>
      <c r="B20" s="38" t="s">
        <v>42</v>
      </c>
      <c r="C20" s="38" t="s">
        <v>43</v>
      </c>
      <c r="D20" s="28" t="s">
        <v>31</v>
      </c>
      <c r="E20" s="28" t="s">
        <v>443</v>
      </c>
      <c r="F20" s="27">
        <v>1</v>
      </c>
      <c r="G20" s="27">
        <v>6162073.9199999999</v>
      </c>
      <c r="H20" s="27">
        <f t="shared" si="0"/>
        <v>6162073.9199999999</v>
      </c>
      <c r="I20" s="27">
        <f>H20*16%</f>
        <v>985931.82720000006</v>
      </c>
      <c r="J20" s="27">
        <f t="shared" si="1"/>
        <v>7148005.7472000001</v>
      </c>
      <c r="K20" s="28" t="s">
        <v>33</v>
      </c>
      <c r="L20" s="28" t="s">
        <v>252</v>
      </c>
      <c r="M20" s="18" t="s">
        <v>44</v>
      </c>
      <c r="N20" s="40"/>
      <c r="O20" s="39">
        <v>2500</v>
      </c>
    </row>
    <row r="21" spans="1:15" x14ac:dyDescent="0.25">
      <c r="A21" s="41"/>
      <c r="B21" s="42" t="s">
        <v>35</v>
      </c>
      <c r="C21" s="43" t="s">
        <v>45</v>
      </c>
      <c r="D21" s="37"/>
      <c r="E21" s="37"/>
      <c r="F21" s="44"/>
      <c r="G21" s="44"/>
      <c r="H21" s="116">
        <f>SUM(H19:H20)</f>
        <v>6512073.9199999999</v>
      </c>
      <c r="I21" s="44">
        <f>SUM(I19:I20)</f>
        <v>1041931.8272000001</v>
      </c>
      <c r="J21" s="44">
        <f>SUM(J19:J20)</f>
        <v>7554005.7472000001</v>
      </c>
      <c r="K21" s="37"/>
      <c r="L21" s="41"/>
      <c r="M21" s="19"/>
      <c r="N21" s="45"/>
      <c r="O21" s="41"/>
    </row>
    <row r="22" spans="1:15" x14ac:dyDescent="0.25">
      <c r="A22" s="118" t="s">
        <v>46</v>
      </c>
      <c r="B22" s="119"/>
      <c r="C22" s="119"/>
      <c r="D22" s="119"/>
      <c r="E22" s="124"/>
      <c r="F22" s="119"/>
      <c r="G22" s="119"/>
      <c r="H22" s="119"/>
      <c r="I22" s="119"/>
      <c r="J22" s="119"/>
      <c r="K22" s="119"/>
      <c r="L22" s="119"/>
      <c r="M22" s="119"/>
      <c r="N22" s="119"/>
      <c r="O22" s="120"/>
    </row>
    <row r="23" spans="1:15" ht="78" customHeight="1" x14ac:dyDescent="0.25">
      <c r="A23" s="39">
        <v>1</v>
      </c>
      <c r="B23" s="18" t="s">
        <v>47</v>
      </c>
      <c r="C23" s="18" t="s">
        <v>421</v>
      </c>
      <c r="D23" s="28" t="s">
        <v>31</v>
      </c>
      <c r="E23" s="28" t="s">
        <v>32</v>
      </c>
      <c r="F23" s="27">
        <v>1</v>
      </c>
      <c r="G23" s="27">
        <v>6250000</v>
      </c>
      <c r="H23" s="27">
        <f>F23*G23</f>
        <v>6250000</v>
      </c>
      <c r="I23" s="27">
        <f>H23*16%</f>
        <v>1000000</v>
      </c>
      <c r="J23" s="27">
        <f>H23+I23</f>
        <v>7250000</v>
      </c>
      <c r="K23" s="28" t="s">
        <v>33</v>
      </c>
      <c r="L23" s="28" t="s">
        <v>252</v>
      </c>
      <c r="M23" s="28" t="s">
        <v>48</v>
      </c>
      <c r="N23" s="40"/>
      <c r="O23" s="18"/>
    </row>
    <row r="24" spans="1:15" ht="73.5" customHeight="1" x14ac:dyDescent="0.25">
      <c r="A24" s="39">
        <v>2</v>
      </c>
      <c r="B24" s="40"/>
      <c r="C24" s="39" t="s">
        <v>422</v>
      </c>
      <c r="D24" s="28" t="s">
        <v>31</v>
      </c>
      <c r="E24" s="28" t="s">
        <v>32</v>
      </c>
      <c r="F24" s="27">
        <v>1</v>
      </c>
      <c r="G24" s="27">
        <v>2000000</v>
      </c>
      <c r="H24" s="27">
        <f>F24*G24</f>
        <v>2000000</v>
      </c>
      <c r="I24" s="27">
        <f>H24*16%</f>
        <v>320000</v>
      </c>
      <c r="J24" s="27">
        <f>H24+I24</f>
        <v>2320000</v>
      </c>
      <c r="K24" s="28" t="s">
        <v>33</v>
      </c>
      <c r="L24" s="28" t="s">
        <v>252</v>
      </c>
      <c r="M24" s="28"/>
      <c r="N24" s="40"/>
      <c r="O24" s="18"/>
    </row>
    <row r="25" spans="1:15" x14ac:dyDescent="0.25">
      <c r="A25" s="41"/>
      <c r="B25" s="42" t="s">
        <v>35</v>
      </c>
      <c r="C25" s="46" t="s">
        <v>36</v>
      </c>
      <c r="D25" s="37"/>
      <c r="E25" s="37"/>
      <c r="F25" s="44"/>
      <c r="G25" s="44"/>
      <c r="H25" s="116">
        <f>SUM(H23:H24)</f>
        <v>8250000</v>
      </c>
      <c r="I25" s="44">
        <f t="shared" ref="I25:J25" si="2">SUM(I23:I24)</f>
        <v>1320000</v>
      </c>
      <c r="J25" s="44">
        <f t="shared" si="2"/>
        <v>9570000</v>
      </c>
      <c r="K25" s="37"/>
      <c r="L25" s="41"/>
      <c r="M25" s="28"/>
      <c r="N25" s="40"/>
      <c r="O25" s="18">
        <v>4988</v>
      </c>
    </row>
    <row r="26" spans="1:15" x14ac:dyDescent="0.25">
      <c r="A26" s="118" t="s">
        <v>49</v>
      </c>
      <c r="B26" s="119"/>
      <c r="C26" s="119"/>
      <c r="D26" s="119"/>
      <c r="E26" s="119"/>
      <c r="F26" s="119"/>
      <c r="G26" s="119"/>
      <c r="H26" s="119"/>
      <c r="I26" s="119"/>
      <c r="J26" s="119"/>
      <c r="K26" s="119"/>
      <c r="L26" s="119"/>
      <c r="M26" s="119"/>
      <c r="N26" s="119"/>
      <c r="O26" s="120"/>
    </row>
    <row r="27" spans="1:15" ht="72.75" customHeight="1" x14ac:dyDescent="0.25">
      <c r="A27" s="39">
        <v>1</v>
      </c>
      <c r="B27" s="47" t="s">
        <v>50</v>
      </c>
      <c r="C27" s="39" t="s">
        <v>51</v>
      </c>
      <c r="D27" s="28" t="s">
        <v>31</v>
      </c>
      <c r="E27" s="28" t="s">
        <v>32</v>
      </c>
      <c r="F27" s="27">
        <v>1</v>
      </c>
      <c r="G27" s="27">
        <v>5000000</v>
      </c>
      <c r="H27" s="27">
        <f t="shared" ref="H27" si="3">F27*G27</f>
        <v>5000000</v>
      </c>
      <c r="I27" s="27">
        <f>H27*16%</f>
        <v>800000</v>
      </c>
      <c r="J27" s="27">
        <f>H27+I27</f>
        <v>5800000</v>
      </c>
      <c r="K27" s="28" t="s">
        <v>33</v>
      </c>
      <c r="L27" s="28" t="s">
        <v>252</v>
      </c>
      <c r="M27" s="28"/>
      <c r="N27" s="40"/>
      <c r="O27" s="39"/>
    </row>
    <row r="28" spans="1:15" x14ac:dyDescent="0.25">
      <c r="A28" s="41"/>
      <c r="B28" s="42" t="s">
        <v>35</v>
      </c>
      <c r="C28" s="46" t="s">
        <v>36</v>
      </c>
      <c r="D28" s="37"/>
      <c r="E28" s="37"/>
      <c r="F28" s="44"/>
      <c r="G28" s="44"/>
      <c r="H28" s="116">
        <f>SUM(H27:H27)</f>
        <v>5000000</v>
      </c>
      <c r="I28" s="44">
        <f>SUM(I27:I27)</f>
        <v>800000</v>
      </c>
      <c r="J28" s="44">
        <f>SUM(J27:J27)</f>
        <v>5800000</v>
      </c>
      <c r="K28" s="37"/>
      <c r="L28" s="41"/>
      <c r="M28" s="37"/>
      <c r="N28" s="45"/>
      <c r="O28" s="41">
        <v>10000</v>
      </c>
    </row>
    <row r="29" spans="1:15" x14ac:dyDescent="0.25">
      <c r="A29" s="118" t="s">
        <v>52</v>
      </c>
      <c r="B29" s="119"/>
      <c r="C29" s="119"/>
      <c r="D29" s="119"/>
      <c r="E29" s="119"/>
      <c r="F29" s="119"/>
      <c r="G29" s="119"/>
      <c r="H29" s="119"/>
      <c r="I29" s="119"/>
      <c r="J29" s="119"/>
      <c r="K29" s="119"/>
      <c r="L29" s="119"/>
      <c r="M29" s="119"/>
      <c r="N29" s="119"/>
      <c r="O29" s="120"/>
    </row>
    <row r="30" spans="1:15" ht="30" x14ac:dyDescent="0.25">
      <c r="A30" s="39">
        <v>1</v>
      </c>
      <c r="B30" s="18" t="s">
        <v>53</v>
      </c>
      <c r="C30" s="18" t="s">
        <v>54</v>
      </c>
      <c r="D30" s="28" t="s">
        <v>55</v>
      </c>
      <c r="E30" s="28" t="s">
        <v>40</v>
      </c>
      <c r="F30" s="27">
        <v>7500</v>
      </c>
      <c r="G30" s="27">
        <v>403.2</v>
      </c>
      <c r="H30" s="27">
        <f t="shared" ref="H30:H35" si="4">F30*G30</f>
        <v>3024000</v>
      </c>
      <c r="I30" s="27">
        <f>H30*16%</f>
        <v>483840</v>
      </c>
      <c r="J30" s="27">
        <f>H30+I30</f>
        <v>3507840</v>
      </c>
      <c r="K30" s="28" t="s">
        <v>33</v>
      </c>
      <c r="L30" s="28" t="s">
        <v>254</v>
      </c>
      <c r="M30" s="28" t="s">
        <v>56</v>
      </c>
      <c r="N30" s="40"/>
      <c r="O30" s="39"/>
    </row>
    <row r="31" spans="1:15" ht="35.25" customHeight="1" x14ac:dyDescent="0.25">
      <c r="A31" s="39">
        <v>2</v>
      </c>
      <c r="B31" s="39" t="s">
        <v>57</v>
      </c>
      <c r="C31" s="71" t="s">
        <v>437</v>
      </c>
      <c r="D31" s="20" t="s">
        <v>59</v>
      </c>
      <c r="E31" s="28" t="s">
        <v>442</v>
      </c>
      <c r="F31" s="27">
        <v>700</v>
      </c>
      <c r="G31" s="27">
        <v>2687</v>
      </c>
      <c r="H31" s="27">
        <f t="shared" si="4"/>
        <v>1880900</v>
      </c>
      <c r="I31" s="27">
        <f t="shared" ref="I31:I35" si="5">H31*16%</f>
        <v>300944</v>
      </c>
      <c r="J31" s="27">
        <f t="shared" ref="J31:J35" si="6">H31+I31</f>
        <v>2181844</v>
      </c>
      <c r="K31" s="28" t="s">
        <v>33</v>
      </c>
      <c r="L31" s="28" t="s">
        <v>254</v>
      </c>
      <c r="M31" s="28" t="s">
        <v>60</v>
      </c>
      <c r="N31" s="40"/>
      <c r="O31" s="39"/>
    </row>
    <row r="32" spans="1:15" ht="45" x14ac:dyDescent="0.25">
      <c r="A32" s="39">
        <v>3</v>
      </c>
      <c r="B32" s="39" t="s">
        <v>61</v>
      </c>
      <c r="C32" s="71" t="s">
        <v>438</v>
      </c>
      <c r="D32" s="20" t="s">
        <v>59</v>
      </c>
      <c r="E32" s="28" t="s">
        <v>442</v>
      </c>
      <c r="F32" s="27">
        <v>1422</v>
      </c>
      <c r="G32" s="27">
        <v>2687</v>
      </c>
      <c r="H32" s="27">
        <f t="shared" si="4"/>
        <v>3820914</v>
      </c>
      <c r="I32" s="27">
        <f t="shared" si="5"/>
        <v>611346.24</v>
      </c>
      <c r="J32" s="27">
        <f t="shared" si="6"/>
        <v>4432260.24</v>
      </c>
      <c r="K32" s="28" t="s">
        <v>33</v>
      </c>
      <c r="L32" s="28" t="s">
        <v>254</v>
      </c>
      <c r="M32" s="72"/>
      <c r="N32" s="73"/>
      <c r="O32" s="39"/>
    </row>
    <row r="33" spans="1:15" ht="34.5" customHeight="1" x14ac:dyDescent="0.25">
      <c r="A33" s="39">
        <v>4</v>
      </c>
      <c r="B33" s="39"/>
      <c r="C33" s="71" t="s">
        <v>439</v>
      </c>
      <c r="D33" s="20" t="s">
        <v>59</v>
      </c>
      <c r="E33" s="28" t="s">
        <v>442</v>
      </c>
      <c r="F33" s="27">
        <v>48</v>
      </c>
      <c r="G33" s="27">
        <v>15460</v>
      </c>
      <c r="H33" s="27">
        <f t="shared" si="4"/>
        <v>742080</v>
      </c>
      <c r="I33" s="27">
        <f t="shared" si="5"/>
        <v>118732.8</v>
      </c>
      <c r="J33" s="27">
        <f t="shared" si="6"/>
        <v>860812.80000000005</v>
      </c>
      <c r="K33" s="28" t="s">
        <v>33</v>
      </c>
      <c r="L33" s="28" t="s">
        <v>254</v>
      </c>
      <c r="M33" s="72"/>
      <c r="N33" s="73"/>
      <c r="O33" s="39"/>
    </row>
    <row r="34" spans="1:15" ht="34.5" customHeight="1" x14ac:dyDescent="0.25">
      <c r="A34" s="74"/>
      <c r="B34" s="74"/>
      <c r="C34" s="71" t="s">
        <v>439</v>
      </c>
      <c r="D34" s="20" t="s">
        <v>59</v>
      </c>
      <c r="E34" s="28" t="s">
        <v>442</v>
      </c>
      <c r="F34" s="27">
        <v>78</v>
      </c>
      <c r="G34" s="27">
        <v>15456</v>
      </c>
      <c r="H34" s="27">
        <f t="shared" si="4"/>
        <v>1205568</v>
      </c>
      <c r="I34" s="27">
        <f t="shared" si="5"/>
        <v>192890.88</v>
      </c>
      <c r="J34" s="27">
        <f t="shared" si="6"/>
        <v>1398458.88</v>
      </c>
      <c r="K34" s="28" t="s">
        <v>33</v>
      </c>
      <c r="L34" s="28" t="s">
        <v>254</v>
      </c>
      <c r="M34" s="72"/>
      <c r="N34" s="73"/>
      <c r="O34" s="39"/>
    </row>
    <row r="35" spans="1:15" ht="37.5" customHeight="1" thickBot="1" x14ac:dyDescent="0.3">
      <c r="A35" s="74">
        <v>5</v>
      </c>
      <c r="B35" s="75" t="s">
        <v>64</v>
      </c>
      <c r="C35" s="71" t="s">
        <v>440</v>
      </c>
      <c r="D35" s="77" t="s">
        <v>59</v>
      </c>
      <c r="E35" s="28" t="s">
        <v>442</v>
      </c>
      <c r="F35" s="78">
        <v>45</v>
      </c>
      <c r="G35" s="78">
        <v>23952</v>
      </c>
      <c r="H35" s="27">
        <f t="shared" si="4"/>
        <v>1077840</v>
      </c>
      <c r="I35" s="27">
        <f t="shared" si="5"/>
        <v>172454.39999999999</v>
      </c>
      <c r="J35" s="78">
        <f t="shared" si="6"/>
        <v>1250294.3999999999</v>
      </c>
      <c r="K35" s="72" t="s">
        <v>33</v>
      </c>
      <c r="L35" s="28" t="s">
        <v>254</v>
      </c>
      <c r="M35" s="72" t="s">
        <v>60</v>
      </c>
      <c r="N35" s="73"/>
      <c r="O35" s="39"/>
    </row>
    <row r="36" spans="1:15" ht="16.5" thickBot="1" x14ac:dyDescent="0.3">
      <c r="A36" s="59"/>
      <c r="B36" s="60" t="s">
        <v>66</v>
      </c>
      <c r="C36" s="60" t="s">
        <v>67</v>
      </c>
      <c r="D36" s="61"/>
      <c r="E36" s="61"/>
      <c r="F36" s="62"/>
      <c r="G36" s="62"/>
      <c r="H36" s="117">
        <f>SUM(H30:H35)</f>
        <v>11751302</v>
      </c>
      <c r="I36" s="62">
        <f>SUM(I30:I35)</f>
        <v>1880208.3199999998</v>
      </c>
      <c r="J36" s="62">
        <f>SUM(J30:J35)</f>
        <v>13631510.320000002</v>
      </c>
      <c r="K36" s="61"/>
      <c r="L36" s="63"/>
      <c r="M36" s="79"/>
      <c r="N36" s="80"/>
      <c r="O36" s="39"/>
    </row>
    <row r="37" spans="1:15" x14ac:dyDescent="0.25">
      <c r="A37" s="126" t="s">
        <v>68</v>
      </c>
      <c r="B37" s="127"/>
      <c r="C37" s="127"/>
      <c r="D37" s="127"/>
      <c r="E37" s="127"/>
      <c r="F37" s="127"/>
      <c r="G37" s="127"/>
      <c r="H37" s="127"/>
      <c r="I37" s="127"/>
      <c r="J37" s="127"/>
      <c r="K37" s="127"/>
      <c r="L37" s="127"/>
      <c r="M37" s="127"/>
      <c r="N37" s="127"/>
      <c r="O37" s="128"/>
    </row>
    <row r="38" spans="1:15" s="64" customFormat="1" ht="27.75" customHeight="1" thickBot="1" x14ac:dyDescent="0.3">
      <c r="A38" s="39">
        <v>1</v>
      </c>
      <c r="B38" s="39" t="s">
        <v>69</v>
      </c>
      <c r="C38" s="39" t="s">
        <v>70</v>
      </c>
      <c r="D38" s="20" t="s">
        <v>71</v>
      </c>
      <c r="E38" s="28" t="s">
        <v>40</v>
      </c>
      <c r="F38" s="27">
        <v>17000</v>
      </c>
      <c r="G38" s="27">
        <v>198.28</v>
      </c>
      <c r="H38" s="27">
        <f t="shared" ref="H38" si="7">F38*G38</f>
        <v>3370760</v>
      </c>
      <c r="I38" s="78">
        <f>H38*16%</f>
        <v>539321.59999999998</v>
      </c>
      <c r="J38" s="78">
        <f>H38+I38</f>
        <v>3910081.6</v>
      </c>
      <c r="K38" s="72" t="s">
        <v>33</v>
      </c>
      <c r="L38" s="28" t="s">
        <v>254</v>
      </c>
      <c r="M38" s="28" t="s">
        <v>72</v>
      </c>
      <c r="N38" s="47"/>
      <c r="O38" s="39"/>
    </row>
    <row r="39" spans="1:15" ht="16.5" thickBot="1" x14ac:dyDescent="0.3">
      <c r="A39" s="59"/>
      <c r="B39" s="60" t="s">
        <v>66</v>
      </c>
      <c r="C39" s="60" t="s">
        <v>73</v>
      </c>
      <c r="D39" s="61"/>
      <c r="E39" s="61"/>
      <c r="F39" s="62"/>
      <c r="G39" s="62"/>
      <c r="H39" s="117">
        <f>SUM(H38:H38)</f>
        <v>3370760</v>
      </c>
      <c r="I39" s="62">
        <f>H39*12%</f>
        <v>404491.2</v>
      </c>
      <c r="J39" s="62">
        <f>H39+I39</f>
        <v>3775251.2</v>
      </c>
      <c r="K39" s="81"/>
      <c r="L39" s="60"/>
      <c r="M39" s="61"/>
      <c r="N39" s="80"/>
      <c r="O39" s="39"/>
    </row>
    <row r="40" spans="1:15" x14ac:dyDescent="0.25">
      <c r="A40" s="125" t="s">
        <v>74</v>
      </c>
      <c r="B40" s="125"/>
      <c r="C40" s="125"/>
      <c r="D40" s="125"/>
      <c r="E40" s="125"/>
      <c r="F40" s="125"/>
      <c r="G40" s="125"/>
      <c r="H40" s="125"/>
      <c r="I40" s="125"/>
      <c r="J40" s="125"/>
      <c r="K40" s="125"/>
      <c r="L40" s="125"/>
      <c r="M40" s="51"/>
      <c r="N40" s="82"/>
      <c r="O40" s="83"/>
    </row>
    <row r="41" spans="1:15" s="64" customFormat="1" ht="30" x14ac:dyDescent="0.25">
      <c r="A41" s="39">
        <v>1</v>
      </c>
      <c r="B41" s="39" t="s">
        <v>75</v>
      </c>
      <c r="C41" s="39" t="s">
        <v>76</v>
      </c>
      <c r="D41" s="20" t="s">
        <v>31</v>
      </c>
      <c r="E41" s="28" t="s">
        <v>40</v>
      </c>
      <c r="F41" s="50">
        <v>1</v>
      </c>
      <c r="G41" s="50">
        <v>469244.15999999997</v>
      </c>
      <c r="H41" s="27">
        <f t="shared" ref="H41:H50" si="8">F41*G41</f>
        <v>469244.15999999997</v>
      </c>
      <c r="I41" s="50">
        <f t="shared" ref="I41:I53" si="9">H41*16%</f>
        <v>75079.065600000002</v>
      </c>
      <c r="J41" s="50">
        <f t="shared" ref="J41:J50" si="10">H41+I41</f>
        <v>544323.22560000001</v>
      </c>
      <c r="K41" s="20" t="s">
        <v>33</v>
      </c>
      <c r="L41" s="28" t="s">
        <v>254</v>
      </c>
      <c r="M41" s="28"/>
      <c r="N41" s="40"/>
      <c r="O41" s="18"/>
    </row>
    <row r="42" spans="1:15" s="64" customFormat="1" ht="21" customHeight="1" x14ac:dyDescent="0.25">
      <c r="A42" s="39">
        <v>2</v>
      </c>
      <c r="B42" s="39" t="s">
        <v>77</v>
      </c>
      <c r="C42" s="39" t="s">
        <v>78</v>
      </c>
      <c r="D42" s="20" t="s">
        <v>31</v>
      </c>
      <c r="E42" s="28" t="s">
        <v>40</v>
      </c>
      <c r="F42" s="50">
        <v>1</v>
      </c>
      <c r="G42" s="50">
        <v>2123300</v>
      </c>
      <c r="H42" s="27">
        <f t="shared" si="8"/>
        <v>2123300</v>
      </c>
      <c r="I42" s="50">
        <f t="shared" si="9"/>
        <v>339728</v>
      </c>
      <c r="J42" s="50">
        <f t="shared" si="10"/>
        <v>2463028</v>
      </c>
      <c r="K42" s="20" t="s">
        <v>33</v>
      </c>
      <c r="L42" s="28" t="s">
        <v>254</v>
      </c>
      <c r="M42" s="28"/>
      <c r="N42" s="40"/>
      <c r="O42" s="18"/>
    </row>
    <row r="43" spans="1:15" ht="30" x14ac:dyDescent="0.25">
      <c r="A43" s="39">
        <v>3</v>
      </c>
      <c r="B43" s="39" t="s">
        <v>79</v>
      </c>
      <c r="C43" s="18" t="s">
        <v>80</v>
      </c>
      <c r="D43" s="20" t="s">
        <v>31</v>
      </c>
      <c r="E43" s="28" t="s">
        <v>443</v>
      </c>
      <c r="F43" s="50">
        <v>1</v>
      </c>
      <c r="G43" s="50">
        <v>25000</v>
      </c>
      <c r="H43" s="27">
        <f t="shared" si="8"/>
        <v>25000</v>
      </c>
      <c r="I43" s="50">
        <f t="shared" si="9"/>
        <v>4000</v>
      </c>
      <c r="J43" s="50">
        <f t="shared" si="10"/>
        <v>29000</v>
      </c>
      <c r="K43" s="20" t="s">
        <v>33</v>
      </c>
      <c r="L43" s="28" t="s">
        <v>254</v>
      </c>
      <c r="M43" s="28"/>
      <c r="N43" s="40"/>
      <c r="O43" s="18"/>
    </row>
    <row r="44" spans="1:15" s="64" customFormat="1" ht="30" x14ac:dyDescent="0.25">
      <c r="A44" s="39">
        <v>4</v>
      </c>
      <c r="B44" s="39" t="s">
        <v>81</v>
      </c>
      <c r="C44" s="39" t="s">
        <v>82</v>
      </c>
      <c r="D44" s="20" t="s">
        <v>31</v>
      </c>
      <c r="E44" s="28" t="s">
        <v>443</v>
      </c>
      <c r="F44" s="50">
        <v>1</v>
      </c>
      <c r="G44" s="50">
        <v>18000</v>
      </c>
      <c r="H44" s="27">
        <f t="shared" si="8"/>
        <v>18000</v>
      </c>
      <c r="I44" s="50">
        <f t="shared" si="9"/>
        <v>2880</v>
      </c>
      <c r="J44" s="50">
        <f t="shared" si="10"/>
        <v>20880</v>
      </c>
      <c r="K44" s="20" t="s">
        <v>33</v>
      </c>
      <c r="L44" s="28" t="s">
        <v>254</v>
      </c>
      <c r="M44" s="28"/>
      <c r="N44" s="40"/>
      <c r="O44" s="18"/>
    </row>
    <row r="45" spans="1:15" s="64" customFormat="1" ht="30" x14ac:dyDescent="0.25">
      <c r="A45" s="39">
        <v>5</v>
      </c>
      <c r="B45" s="39" t="s">
        <v>83</v>
      </c>
      <c r="C45" s="39" t="s">
        <v>83</v>
      </c>
      <c r="D45" s="20" t="s">
        <v>31</v>
      </c>
      <c r="E45" s="28" t="s">
        <v>40</v>
      </c>
      <c r="F45" s="50">
        <v>1</v>
      </c>
      <c r="G45" s="50">
        <v>300000</v>
      </c>
      <c r="H45" s="27">
        <f t="shared" si="8"/>
        <v>300000</v>
      </c>
      <c r="I45" s="50">
        <f t="shared" si="9"/>
        <v>48000</v>
      </c>
      <c r="J45" s="50">
        <f t="shared" si="10"/>
        <v>348000</v>
      </c>
      <c r="K45" s="20" t="s">
        <v>33</v>
      </c>
      <c r="L45" s="28" t="s">
        <v>254</v>
      </c>
      <c r="M45" s="28"/>
      <c r="N45" s="40"/>
      <c r="O45" s="18"/>
    </row>
    <row r="46" spans="1:15" s="64" customFormat="1" ht="27" customHeight="1" x14ac:dyDescent="0.25">
      <c r="A46" s="39">
        <v>6</v>
      </c>
      <c r="B46" s="39" t="s">
        <v>84</v>
      </c>
      <c r="C46" s="39" t="s">
        <v>85</v>
      </c>
      <c r="D46" s="20" t="s">
        <v>31</v>
      </c>
      <c r="E46" s="28" t="s">
        <v>40</v>
      </c>
      <c r="F46" s="50">
        <v>1</v>
      </c>
      <c r="G46" s="27">
        <v>658425.59999999998</v>
      </c>
      <c r="H46" s="27">
        <f t="shared" si="8"/>
        <v>658425.59999999998</v>
      </c>
      <c r="I46" s="50">
        <f t="shared" si="9"/>
        <v>105348.09600000001</v>
      </c>
      <c r="J46" s="50">
        <f t="shared" si="10"/>
        <v>763773.696</v>
      </c>
      <c r="K46" s="20" t="s">
        <v>33</v>
      </c>
      <c r="L46" s="28" t="s">
        <v>254</v>
      </c>
      <c r="M46" s="28"/>
      <c r="N46" s="40"/>
      <c r="O46" s="18"/>
    </row>
    <row r="47" spans="1:15" ht="34.5" customHeight="1" x14ac:dyDescent="0.25">
      <c r="A47" s="39">
        <v>7</v>
      </c>
      <c r="B47" s="39" t="s">
        <v>86</v>
      </c>
      <c r="C47" s="39" t="s">
        <v>87</v>
      </c>
      <c r="D47" s="20" t="s">
        <v>31</v>
      </c>
      <c r="E47" s="28" t="s">
        <v>40</v>
      </c>
      <c r="F47" s="50">
        <v>1</v>
      </c>
      <c r="G47" s="111">
        <v>561317.25</v>
      </c>
      <c r="H47" s="27">
        <f t="shared" si="8"/>
        <v>561317.25</v>
      </c>
      <c r="I47" s="50">
        <f t="shared" si="9"/>
        <v>89810.76</v>
      </c>
      <c r="J47" s="50">
        <f t="shared" si="10"/>
        <v>651128.01</v>
      </c>
      <c r="K47" s="20" t="s">
        <v>88</v>
      </c>
      <c r="L47" s="28" t="s">
        <v>254</v>
      </c>
      <c r="M47" s="28"/>
      <c r="N47" s="40"/>
      <c r="O47" s="18"/>
    </row>
    <row r="48" spans="1:15" ht="19.5" customHeight="1" x14ac:dyDescent="0.25">
      <c r="A48" s="39">
        <v>8</v>
      </c>
      <c r="B48" s="39" t="s">
        <v>89</v>
      </c>
      <c r="C48" s="39" t="s">
        <v>90</v>
      </c>
      <c r="D48" s="20" t="s">
        <v>31</v>
      </c>
      <c r="E48" s="28" t="s">
        <v>40</v>
      </c>
      <c r="F48" s="50">
        <v>1</v>
      </c>
      <c r="G48" s="50">
        <v>13000</v>
      </c>
      <c r="H48" s="27">
        <f t="shared" si="8"/>
        <v>13000</v>
      </c>
      <c r="I48" s="50">
        <f t="shared" si="9"/>
        <v>2080</v>
      </c>
      <c r="J48" s="50">
        <f t="shared" si="10"/>
        <v>15080</v>
      </c>
      <c r="K48" s="20" t="s">
        <v>91</v>
      </c>
      <c r="L48" s="28" t="s">
        <v>254</v>
      </c>
      <c r="M48" s="28"/>
      <c r="N48" s="40"/>
      <c r="O48" s="18"/>
    </row>
    <row r="49" spans="1:15" s="64" customFormat="1" ht="30" x14ac:dyDescent="0.25">
      <c r="A49" s="39">
        <v>9</v>
      </c>
      <c r="B49" s="39" t="s">
        <v>92</v>
      </c>
      <c r="C49" s="39" t="s">
        <v>93</v>
      </c>
      <c r="D49" s="20" t="s">
        <v>31</v>
      </c>
      <c r="E49" s="28" t="s">
        <v>40</v>
      </c>
      <c r="F49" s="27">
        <v>1</v>
      </c>
      <c r="G49" s="27">
        <v>5787600</v>
      </c>
      <c r="H49" s="27">
        <f t="shared" si="8"/>
        <v>5787600</v>
      </c>
      <c r="I49" s="50">
        <f t="shared" si="9"/>
        <v>926016</v>
      </c>
      <c r="J49" s="50">
        <f t="shared" si="10"/>
        <v>6713616</v>
      </c>
      <c r="K49" s="28" t="s">
        <v>33</v>
      </c>
      <c r="L49" s="28" t="s">
        <v>254</v>
      </c>
      <c r="M49" s="28"/>
      <c r="N49" s="40"/>
      <c r="O49" s="18"/>
    </row>
    <row r="50" spans="1:15" s="64" customFormat="1" ht="30" x14ac:dyDescent="0.25">
      <c r="A50" s="39">
        <v>10</v>
      </c>
      <c r="B50" s="39" t="s">
        <v>94</v>
      </c>
      <c r="C50" s="39" t="s">
        <v>94</v>
      </c>
      <c r="D50" s="20" t="s">
        <v>31</v>
      </c>
      <c r="E50" s="28" t="s">
        <v>40</v>
      </c>
      <c r="F50" s="27">
        <v>1</v>
      </c>
      <c r="G50" s="27">
        <v>56000</v>
      </c>
      <c r="H50" s="27">
        <f t="shared" si="8"/>
        <v>56000</v>
      </c>
      <c r="I50" s="50">
        <f t="shared" si="9"/>
        <v>8960</v>
      </c>
      <c r="J50" s="50">
        <f t="shared" si="10"/>
        <v>64960</v>
      </c>
      <c r="K50" s="28" t="s">
        <v>95</v>
      </c>
      <c r="L50" s="28" t="s">
        <v>254</v>
      </c>
      <c r="M50" s="28"/>
      <c r="N50" s="40"/>
      <c r="O50" s="18"/>
    </row>
    <row r="51" spans="1:15" s="64" customFormat="1" ht="33" customHeight="1" x14ac:dyDescent="0.25">
      <c r="A51" s="39">
        <v>11</v>
      </c>
      <c r="B51" s="39" t="s">
        <v>96</v>
      </c>
      <c r="C51" s="39" t="s">
        <v>97</v>
      </c>
      <c r="D51" s="20" t="s">
        <v>98</v>
      </c>
      <c r="E51" s="28" t="s">
        <v>40</v>
      </c>
      <c r="F51" s="50">
        <v>1</v>
      </c>
      <c r="G51" s="50">
        <v>500000</v>
      </c>
      <c r="H51" s="27">
        <f>F51*G51</f>
        <v>500000</v>
      </c>
      <c r="I51" s="50">
        <f t="shared" si="9"/>
        <v>80000</v>
      </c>
      <c r="J51" s="50">
        <f>H51+I51</f>
        <v>580000</v>
      </c>
      <c r="K51" s="20" t="s">
        <v>33</v>
      </c>
      <c r="L51" s="28" t="s">
        <v>254</v>
      </c>
      <c r="M51" s="104"/>
      <c r="N51" s="10"/>
      <c r="O51" s="105"/>
    </row>
    <row r="52" spans="1:15" s="64" customFormat="1" ht="81.75" customHeight="1" x14ac:dyDescent="0.25">
      <c r="A52" s="39">
        <v>12</v>
      </c>
      <c r="B52" s="39"/>
      <c r="C52" s="39" t="s">
        <v>444</v>
      </c>
      <c r="D52" s="20" t="s">
        <v>31</v>
      </c>
      <c r="E52" s="28" t="s">
        <v>32</v>
      </c>
      <c r="F52" s="50">
        <v>1</v>
      </c>
      <c r="G52" s="50">
        <v>155000</v>
      </c>
      <c r="H52" s="27">
        <f>F52*G52</f>
        <v>155000</v>
      </c>
      <c r="I52" s="50">
        <f t="shared" si="9"/>
        <v>24800</v>
      </c>
      <c r="J52" s="50">
        <f>H52+I52</f>
        <v>179800</v>
      </c>
      <c r="K52" s="20" t="s">
        <v>33</v>
      </c>
      <c r="L52" s="28" t="s">
        <v>254</v>
      </c>
      <c r="M52" s="104"/>
      <c r="N52" s="10"/>
      <c r="O52" s="105"/>
    </row>
    <row r="53" spans="1:15" s="64" customFormat="1" ht="30.75" thickBot="1" x14ac:dyDescent="0.3">
      <c r="A53" s="39">
        <v>13</v>
      </c>
      <c r="B53" s="39" t="s">
        <v>99</v>
      </c>
      <c r="C53" s="18" t="s">
        <v>100</v>
      </c>
      <c r="D53" s="20" t="s">
        <v>31</v>
      </c>
      <c r="E53" s="28" t="s">
        <v>40</v>
      </c>
      <c r="F53" s="50">
        <v>1</v>
      </c>
      <c r="G53" s="50">
        <v>500000</v>
      </c>
      <c r="H53" s="27">
        <f>F53*G53</f>
        <v>500000</v>
      </c>
      <c r="I53" s="50">
        <f t="shared" si="9"/>
        <v>80000</v>
      </c>
      <c r="J53" s="50">
        <f>H53+I53</f>
        <v>580000</v>
      </c>
      <c r="K53" s="20" t="s">
        <v>33</v>
      </c>
      <c r="L53" s="28" t="s">
        <v>254</v>
      </c>
      <c r="M53" s="104"/>
      <c r="N53" s="10"/>
      <c r="O53" s="105"/>
    </row>
    <row r="54" spans="1:15" ht="16.5" thickBot="1" x14ac:dyDescent="0.3">
      <c r="A54" s="59"/>
      <c r="B54" s="60"/>
      <c r="C54" s="60" t="s">
        <v>101</v>
      </c>
      <c r="D54" s="61"/>
      <c r="E54" s="61"/>
      <c r="F54" s="62"/>
      <c r="G54" s="62"/>
      <c r="H54" s="117">
        <f>SUM(H41:H53)</f>
        <v>11166887.01</v>
      </c>
      <c r="I54" s="62">
        <f>H54*16%</f>
        <v>1786701.9216</v>
      </c>
      <c r="J54" s="62">
        <f>SUM(J41:J53)</f>
        <v>12953588.931600001</v>
      </c>
      <c r="K54" s="61"/>
      <c r="L54" s="63"/>
      <c r="M54" s="51"/>
      <c r="N54" s="82"/>
      <c r="O54" s="83"/>
    </row>
    <row r="55" spans="1:15" x14ac:dyDescent="0.25">
      <c r="A55" s="126" t="s">
        <v>102</v>
      </c>
      <c r="B55" s="127"/>
      <c r="C55" s="127"/>
      <c r="D55" s="127"/>
      <c r="E55" s="127"/>
      <c r="F55" s="127"/>
      <c r="G55" s="127"/>
      <c r="H55" s="127"/>
      <c r="I55" s="127"/>
      <c r="J55" s="127"/>
      <c r="K55" s="127"/>
      <c r="L55" s="127"/>
      <c r="M55" s="127"/>
      <c r="N55" s="127"/>
      <c r="O55" s="128"/>
    </row>
    <row r="56" spans="1:15" ht="32.25" customHeight="1" x14ac:dyDescent="0.25">
      <c r="A56" s="39">
        <v>1</v>
      </c>
      <c r="B56" s="39" t="s">
        <v>103</v>
      </c>
      <c r="C56" s="39" t="s">
        <v>104</v>
      </c>
      <c r="D56" s="20" t="s">
        <v>31</v>
      </c>
      <c r="E56" s="20" t="s">
        <v>443</v>
      </c>
      <c r="F56" s="50">
        <v>1</v>
      </c>
      <c r="G56" s="50">
        <v>988000</v>
      </c>
      <c r="H56" s="27">
        <f t="shared" ref="H56:H98" si="11">F56*G56</f>
        <v>988000</v>
      </c>
      <c r="I56" s="50">
        <f>H56*16%</f>
        <v>158080</v>
      </c>
      <c r="J56" s="50">
        <f>H56+I56</f>
        <v>1146080</v>
      </c>
      <c r="K56" s="20" t="s">
        <v>33</v>
      </c>
      <c r="L56" s="28" t="s">
        <v>254</v>
      </c>
      <c r="M56" s="28"/>
      <c r="N56" s="40"/>
      <c r="O56" s="39"/>
    </row>
    <row r="57" spans="1:15" ht="30" x14ac:dyDescent="0.25">
      <c r="A57" s="39">
        <v>2</v>
      </c>
      <c r="B57" s="39" t="s">
        <v>106</v>
      </c>
      <c r="C57" s="39" t="s">
        <v>107</v>
      </c>
      <c r="D57" s="20" t="s">
        <v>31</v>
      </c>
      <c r="E57" s="28" t="s">
        <v>40</v>
      </c>
      <c r="F57" s="50">
        <v>1</v>
      </c>
      <c r="G57" s="50">
        <v>815000</v>
      </c>
      <c r="H57" s="27">
        <f t="shared" si="11"/>
        <v>815000</v>
      </c>
      <c r="I57" s="50">
        <f t="shared" ref="I57:I112" si="12">H57*16%</f>
        <v>130400</v>
      </c>
      <c r="J57" s="50">
        <f t="shared" ref="J57:J112" si="13">H57+I57</f>
        <v>945400</v>
      </c>
      <c r="K57" s="20" t="s">
        <v>33</v>
      </c>
      <c r="L57" s="28" t="s">
        <v>254</v>
      </c>
      <c r="M57" s="28"/>
      <c r="N57" s="40"/>
      <c r="O57" s="39"/>
    </row>
    <row r="58" spans="1:15" ht="30" x14ac:dyDescent="0.25">
      <c r="A58" s="39">
        <v>3</v>
      </c>
      <c r="B58" s="39" t="s">
        <v>108</v>
      </c>
      <c r="C58" s="39" t="s">
        <v>109</v>
      </c>
      <c r="D58" s="20" t="s">
        <v>98</v>
      </c>
      <c r="E58" s="28" t="s">
        <v>40</v>
      </c>
      <c r="F58" s="50">
        <v>1</v>
      </c>
      <c r="G58" s="50">
        <v>1820000</v>
      </c>
      <c r="H58" s="27">
        <f t="shared" si="11"/>
        <v>1820000</v>
      </c>
      <c r="I58" s="50">
        <f t="shared" si="12"/>
        <v>291200</v>
      </c>
      <c r="J58" s="50">
        <f t="shared" si="13"/>
        <v>2111200</v>
      </c>
      <c r="K58" s="20" t="s">
        <v>33</v>
      </c>
      <c r="L58" s="28" t="s">
        <v>254</v>
      </c>
      <c r="M58" s="28"/>
      <c r="N58" s="40"/>
      <c r="O58" s="18"/>
    </row>
    <row r="59" spans="1:15" ht="30" x14ac:dyDescent="0.25">
      <c r="A59" s="39">
        <v>4</v>
      </c>
      <c r="B59" s="39" t="s">
        <v>110</v>
      </c>
      <c r="C59" s="39" t="s">
        <v>418</v>
      </c>
      <c r="D59" s="20" t="s">
        <v>31</v>
      </c>
      <c r="E59" s="28" t="s">
        <v>40</v>
      </c>
      <c r="F59" s="50">
        <v>3</v>
      </c>
      <c r="G59" s="50">
        <v>44000</v>
      </c>
      <c r="H59" s="27">
        <f t="shared" si="11"/>
        <v>132000</v>
      </c>
      <c r="I59" s="50">
        <f t="shared" si="12"/>
        <v>21120</v>
      </c>
      <c r="J59" s="50">
        <f t="shared" si="13"/>
        <v>153120</v>
      </c>
      <c r="K59" s="20" t="s">
        <v>33</v>
      </c>
      <c r="L59" s="28" t="s">
        <v>254</v>
      </c>
      <c r="M59" s="28"/>
      <c r="N59" s="40"/>
      <c r="O59" s="18"/>
    </row>
    <row r="60" spans="1:15" ht="30" x14ac:dyDescent="0.25">
      <c r="A60" s="39">
        <v>5</v>
      </c>
      <c r="B60" s="39" t="s">
        <v>111</v>
      </c>
      <c r="C60" s="39" t="s">
        <v>112</v>
      </c>
      <c r="D60" s="20" t="s">
        <v>31</v>
      </c>
      <c r="E60" s="28" t="s">
        <v>40</v>
      </c>
      <c r="F60" s="50">
        <v>1</v>
      </c>
      <c r="G60" s="50">
        <v>400000</v>
      </c>
      <c r="H60" s="27">
        <f t="shared" si="11"/>
        <v>400000</v>
      </c>
      <c r="I60" s="50">
        <f t="shared" si="12"/>
        <v>64000</v>
      </c>
      <c r="J60" s="50">
        <f t="shared" si="13"/>
        <v>464000</v>
      </c>
      <c r="K60" s="20" t="s">
        <v>33</v>
      </c>
      <c r="L60" s="28" t="s">
        <v>254</v>
      </c>
      <c r="M60" s="28"/>
      <c r="N60" s="40"/>
      <c r="O60" s="18"/>
    </row>
    <row r="61" spans="1:15" ht="30" x14ac:dyDescent="0.25">
      <c r="A61" s="39">
        <v>6</v>
      </c>
      <c r="B61" s="39" t="s">
        <v>113</v>
      </c>
      <c r="C61" s="84" t="s">
        <v>114</v>
      </c>
      <c r="D61" s="20" t="s">
        <v>31</v>
      </c>
      <c r="E61" s="28" t="s">
        <v>40</v>
      </c>
      <c r="F61" s="50">
        <v>1</v>
      </c>
      <c r="G61" s="50">
        <v>856000</v>
      </c>
      <c r="H61" s="27">
        <f t="shared" si="11"/>
        <v>856000</v>
      </c>
      <c r="I61" s="50">
        <f t="shared" si="12"/>
        <v>136960</v>
      </c>
      <c r="J61" s="50">
        <f t="shared" si="13"/>
        <v>992960</v>
      </c>
      <c r="K61" s="20" t="s">
        <v>33</v>
      </c>
      <c r="L61" s="28" t="s">
        <v>254</v>
      </c>
      <c r="M61" s="28"/>
      <c r="N61" s="40"/>
      <c r="O61" s="18"/>
    </row>
    <row r="62" spans="1:15" ht="19.5" customHeight="1" x14ac:dyDescent="0.25">
      <c r="A62" s="39">
        <v>7</v>
      </c>
      <c r="B62" s="39" t="s">
        <v>115</v>
      </c>
      <c r="C62" s="84" t="s">
        <v>116</v>
      </c>
      <c r="D62" s="20" t="s">
        <v>31</v>
      </c>
      <c r="E62" s="28" t="s">
        <v>40</v>
      </c>
      <c r="F62" s="50">
        <v>1</v>
      </c>
      <c r="G62" s="50">
        <v>625000</v>
      </c>
      <c r="H62" s="27">
        <f t="shared" si="11"/>
        <v>625000</v>
      </c>
      <c r="I62" s="50">
        <f t="shared" si="12"/>
        <v>100000</v>
      </c>
      <c r="J62" s="50">
        <f t="shared" si="13"/>
        <v>725000</v>
      </c>
      <c r="K62" s="20" t="s">
        <v>33</v>
      </c>
      <c r="L62" s="28" t="s">
        <v>254</v>
      </c>
      <c r="M62" s="28"/>
      <c r="N62" s="40"/>
      <c r="O62" s="18"/>
    </row>
    <row r="63" spans="1:15" ht="30" x14ac:dyDescent="0.25">
      <c r="A63" s="39">
        <v>8</v>
      </c>
      <c r="B63" s="39"/>
      <c r="C63" s="84" t="s">
        <v>117</v>
      </c>
      <c r="D63" s="20" t="s">
        <v>31</v>
      </c>
      <c r="E63" s="28" t="s">
        <v>40</v>
      </c>
      <c r="F63" s="50">
        <v>1</v>
      </c>
      <c r="G63" s="50">
        <v>285000</v>
      </c>
      <c r="H63" s="27">
        <f t="shared" si="11"/>
        <v>285000</v>
      </c>
      <c r="I63" s="50">
        <f t="shared" si="12"/>
        <v>45600</v>
      </c>
      <c r="J63" s="50">
        <f t="shared" si="13"/>
        <v>330600</v>
      </c>
      <c r="K63" s="20" t="s">
        <v>33</v>
      </c>
      <c r="L63" s="28" t="s">
        <v>254</v>
      </c>
      <c r="M63" s="28"/>
      <c r="N63" s="40"/>
      <c r="O63" s="18"/>
    </row>
    <row r="64" spans="1:15" ht="30" x14ac:dyDescent="0.25">
      <c r="A64" s="39">
        <v>9</v>
      </c>
      <c r="B64" s="39" t="s">
        <v>118</v>
      </c>
      <c r="C64" s="39" t="s">
        <v>119</v>
      </c>
      <c r="D64" s="20" t="s">
        <v>31</v>
      </c>
      <c r="E64" s="28" t="s">
        <v>40</v>
      </c>
      <c r="F64" s="50">
        <v>3</v>
      </c>
      <c r="G64" s="50">
        <v>48000</v>
      </c>
      <c r="H64" s="27">
        <f t="shared" si="11"/>
        <v>144000</v>
      </c>
      <c r="I64" s="50">
        <f t="shared" si="12"/>
        <v>23040</v>
      </c>
      <c r="J64" s="50">
        <f t="shared" si="13"/>
        <v>167040</v>
      </c>
      <c r="K64" s="20" t="s">
        <v>33</v>
      </c>
      <c r="L64" s="28" t="s">
        <v>254</v>
      </c>
      <c r="M64" s="28"/>
      <c r="N64" s="40"/>
      <c r="O64" s="18"/>
    </row>
    <row r="65" spans="1:15" ht="75" customHeight="1" x14ac:dyDescent="0.25">
      <c r="A65" s="39">
        <v>10</v>
      </c>
      <c r="B65" s="39" t="s">
        <v>120</v>
      </c>
      <c r="C65" s="39" t="s">
        <v>121</v>
      </c>
      <c r="D65" s="20" t="s">
        <v>31</v>
      </c>
      <c r="E65" s="28" t="s">
        <v>32</v>
      </c>
      <c r="F65" s="50">
        <v>954</v>
      </c>
      <c r="G65" s="50">
        <v>1393</v>
      </c>
      <c r="H65" s="27">
        <f t="shared" si="11"/>
        <v>1328922</v>
      </c>
      <c r="I65" s="50">
        <f t="shared" si="12"/>
        <v>212627.52000000002</v>
      </c>
      <c r="J65" s="50">
        <f t="shared" si="13"/>
        <v>1541549.52</v>
      </c>
      <c r="K65" s="20" t="s">
        <v>33</v>
      </c>
      <c r="L65" s="28" t="s">
        <v>254</v>
      </c>
      <c r="M65" s="28"/>
      <c r="N65" s="40"/>
      <c r="O65" s="18"/>
    </row>
    <row r="66" spans="1:15" ht="30" x14ac:dyDescent="0.25">
      <c r="A66" s="39">
        <v>11</v>
      </c>
      <c r="B66" s="39" t="s">
        <v>122</v>
      </c>
      <c r="C66" s="39" t="s">
        <v>123</v>
      </c>
      <c r="D66" s="20" t="s">
        <v>31</v>
      </c>
      <c r="E66" s="28" t="s">
        <v>40</v>
      </c>
      <c r="F66" s="50">
        <v>1</v>
      </c>
      <c r="G66" s="50">
        <v>121478</v>
      </c>
      <c r="H66" s="27">
        <f t="shared" si="11"/>
        <v>121478</v>
      </c>
      <c r="I66" s="50">
        <f t="shared" si="12"/>
        <v>19436.48</v>
      </c>
      <c r="J66" s="50">
        <f t="shared" si="13"/>
        <v>140914.48000000001</v>
      </c>
      <c r="K66" s="20" t="s">
        <v>33</v>
      </c>
      <c r="L66" s="28" t="s">
        <v>254</v>
      </c>
      <c r="M66" s="28"/>
      <c r="N66" s="40"/>
      <c r="O66" s="18"/>
    </row>
    <row r="67" spans="1:15" ht="30" x14ac:dyDescent="0.25">
      <c r="A67" s="39">
        <v>12</v>
      </c>
      <c r="B67" s="39" t="s">
        <v>124</v>
      </c>
      <c r="C67" s="39" t="s">
        <v>125</v>
      </c>
      <c r="D67" s="20" t="s">
        <v>31</v>
      </c>
      <c r="E67" s="28" t="s">
        <v>40</v>
      </c>
      <c r="F67" s="50">
        <v>5</v>
      </c>
      <c r="G67" s="50">
        <v>40000</v>
      </c>
      <c r="H67" s="27">
        <f t="shared" si="11"/>
        <v>200000</v>
      </c>
      <c r="I67" s="50">
        <f t="shared" si="12"/>
        <v>32000</v>
      </c>
      <c r="J67" s="50">
        <f t="shared" si="13"/>
        <v>232000</v>
      </c>
      <c r="K67" s="20" t="s">
        <v>33</v>
      </c>
      <c r="L67" s="28" t="s">
        <v>254</v>
      </c>
      <c r="M67" s="28"/>
      <c r="N67" s="40"/>
      <c r="O67" s="18"/>
    </row>
    <row r="68" spans="1:15" s="64" customFormat="1" ht="21.75" customHeight="1" x14ac:dyDescent="0.25">
      <c r="A68" s="39">
        <v>13</v>
      </c>
      <c r="B68" s="39" t="s">
        <v>126</v>
      </c>
      <c r="C68" s="39" t="s">
        <v>127</v>
      </c>
      <c r="D68" s="20" t="s">
        <v>31</v>
      </c>
      <c r="E68" s="28" t="s">
        <v>40</v>
      </c>
      <c r="F68" s="50">
        <v>1</v>
      </c>
      <c r="G68" s="50">
        <v>50000</v>
      </c>
      <c r="H68" s="27">
        <f t="shared" si="11"/>
        <v>50000</v>
      </c>
      <c r="I68" s="50">
        <f t="shared" si="12"/>
        <v>8000</v>
      </c>
      <c r="J68" s="50">
        <f t="shared" si="13"/>
        <v>58000</v>
      </c>
      <c r="K68" s="20" t="s">
        <v>33</v>
      </c>
      <c r="L68" s="28" t="s">
        <v>254</v>
      </c>
      <c r="M68" s="28"/>
      <c r="N68" s="40"/>
      <c r="O68" s="18"/>
    </row>
    <row r="69" spans="1:15" ht="30" x14ac:dyDescent="0.25">
      <c r="A69" s="39">
        <v>14</v>
      </c>
      <c r="B69" s="39"/>
      <c r="C69" s="39" t="s">
        <v>131</v>
      </c>
      <c r="D69" s="20" t="s">
        <v>31</v>
      </c>
      <c r="E69" s="28" t="s">
        <v>40</v>
      </c>
      <c r="F69" s="27">
        <v>1</v>
      </c>
      <c r="G69" s="27">
        <v>150000</v>
      </c>
      <c r="H69" s="27">
        <f t="shared" si="11"/>
        <v>150000</v>
      </c>
      <c r="I69" s="50">
        <f t="shared" si="12"/>
        <v>24000</v>
      </c>
      <c r="J69" s="50">
        <f t="shared" si="13"/>
        <v>174000</v>
      </c>
      <c r="K69" s="20" t="s">
        <v>33</v>
      </c>
      <c r="L69" s="28" t="s">
        <v>254</v>
      </c>
      <c r="M69" s="28"/>
      <c r="N69" s="40"/>
      <c r="O69" s="18"/>
    </row>
    <row r="70" spans="1:15" x14ac:dyDescent="0.25">
      <c r="A70" s="39">
        <v>15</v>
      </c>
      <c r="B70" s="39"/>
      <c r="C70" s="39" t="s">
        <v>132</v>
      </c>
      <c r="D70" s="20" t="s">
        <v>98</v>
      </c>
      <c r="E70" s="28" t="s">
        <v>40</v>
      </c>
      <c r="F70" s="27">
        <v>1</v>
      </c>
      <c r="G70" s="27">
        <v>2000000</v>
      </c>
      <c r="H70" s="27">
        <f t="shared" si="11"/>
        <v>2000000</v>
      </c>
      <c r="I70" s="50">
        <f t="shared" si="12"/>
        <v>320000</v>
      </c>
      <c r="J70" s="50">
        <f t="shared" si="13"/>
        <v>2320000</v>
      </c>
      <c r="K70" s="20" t="s">
        <v>33</v>
      </c>
      <c r="L70" s="28" t="s">
        <v>133</v>
      </c>
      <c r="M70" s="28"/>
      <c r="N70" s="40"/>
      <c r="O70" s="18"/>
    </row>
    <row r="71" spans="1:15" ht="19.5" customHeight="1" x14ac:dyDescent="0.25">
      <c r="A71" s="39">
        <v>16</v>
      </c>
      <c r="B71" s="39" t="s">
        <v>134</v>
      </c>
      <c r="C71" s="39" t="s">
        <v>135</v>
      </c>
      <c r="D71" s="20" t="s">
        <v>31</v>
      </c>
      <c r="E71" s="28" t="s">
        <v>40</v>
      </c>
      <c r="F71" s="50">
        <v>1</v>
      </c>
      <c r="G71" s="50">
        <v>7000000</v>
      </c>
      <c r="H71" s="27">
        <f t="shared" si="11"/>
        <v>7000000</v>
      </c>
      <c r="I71" s="50">
        <f t="shared" si="12"/>
        <v>1120000</v>
      </c>
      <c r="J71" s="50">
        <f t="shared" si="13"/>
        <v>8120000</v>
      </c>
      <c r="K71" s="20" t="s">
        <v>33</v>
      </c>
      <c r="L71" s="28" t="s">
        <v>254</v>
      </c>
      <c r="M71" s="28"/>
      <c r="N71" s="40"/>
      <c r="O71" s="18"/>
    </row>
    <row r="72" spans="1:15" ht="30" x14ac:dyDescent="0.25">
      <c r="A72" s="39">
        <v>17</v>
      </c>
      <c r="B72" s="39" t="s">
        <v>136</v>
      </c>
      <c r="C72" s="39" t="s">
        <v>137</v>
      </c>
      <c r="D72" s="20" t="s">
        <v>31</v>
      </c>
      <c r="E72" s="28" t="s">
        <v>40</v>
      </c>
      <c r="F72" s="50">
        <v>1</v>
      </c>
      <c r="G72" s="50">
        <v>1000000</v>
      </c>
      <c r="H72" s="27">
        <f t="shared" si="11"/>
        <v>1000000</v>
      </c>
      <c r="I72" s="50">
        <f t="shared" si="12"/>
        <v>160000</v>
      </c>
      <c r="J72" s="50">
        <f t="shared" si="13"/>
        <v>1160000</v>
      </c>
      <c r="K72" s="20" t="s">
        <v>33</v>
      </c>
      <c r="L72" s="28" t="s">
        <v>254</v>
      </c>
      <c r="M72" s="28"/>
      <c r="N72" s="40"/>
      <c r="O72" s="18"/>
    </row>
    <row r="73" spans="1:15" ht="30" x14ac:dyDescent="0.25">
      <c r="A73" s="39">
        <v>18</v>
      </c>
      <c r="B73" s="39" t="s">
        <v>138</v>
      </c>
      <c r="C73" s="39" t="s">
        <v>139</v>
      </c>
      <c r="D73" s="20" t="s">
        <v>31</v>
      </c>
      <c r="E73" s="28" t="s">
        <v>40</v>
      </c>
      <c r="F73" s="50">
        <v>1</v>
      </c>
      <c r="G73" s="50">
        <v>432000</v>
      </c>
      <c r="H73" s="27">
        <f t="shared" si="11"/>
        <v>432000</v>
      </c>
      <c r="I73" s="50">
        <f t="shared" si="12"/>
        <v>69120</v>
      </c>
      <c r="J73" s="50">
        <f t="shared" si="13"/>
        <v>501120</v>
      </c>
      <c r="K73" s="20" t="s">
        <v>140</v>
      </c>
      <c r="L73" s="28" t="s">
        <v>254</v>
      </c>
      <c r="M73" s="28"/>
      <c r="N73" s="40"/>
      <c r="O73" s="18"/>
    </row>
    <row r="74" spans="1:15" ht="30" x14ac:dyDescent="0.25">
      <c r="A74" s="39">
        <v>19</v>
      </c>
      <c r="B74" s="39" t="s">
        <v>141</v>
      </c>
      <c r="C74" s="39" t="s">
        <v>142</v>
      </c>
      <c r="D74" s="20" t="s">
        <v>31</v>
      </c>
      <c r="E74" s="28" t="s">
        <v>40</v>
      </c>
      <c r="F74" s="50">
        <v>1</v>
      </c>
      <c r="G74" s="50">
        <v>250000</v>
      </c>
      <c r="H74" s="27">
        <f t="shared" si="11"/>
        <v>250000</v>
      </c>
      <c r="I74" s="50">
        <f t="shared" si="12"/>
        <v>40000</v>
      </c>
      <c r="J74" s="50">
        <f t="shared" si="13"/>
        <v>290000</v>
      </c>
      <c r="K74" s="20" t="s">
        <v>33</v>
      </c>
      <c r="L74" s="28" t="s">
        <v>254</v>
      </c>
      <c r="M74" s="28"/>
      <c r="N74" s="40"/>
      <c r="O74" s="18"/>
    </row>
    <row r="75" spans="1:15" ht="30" x14ac:dyDescent="0.25">
      <c r="A75" s="39">
        <v>20</v>
      </c>
      <c r="B75" s="39" t="s">
        <v>143</v>
      </c>
      <c r="C75" s="39" t="s">
        <v>144</v>
      </c>
      <c r="D75" s="20" t="s">
        <v>31</v>
      </c>
      <c r="E75" s="28" t="s">
        <v>40</v>
      </c>
      <c r="F75" s="50">
        <v>12</v>
      </c>
      <c r="G75" s="50">
        <v>25000</v>
      </c>
      <c r="H75" s="27">
        <f t="shared" si="11"/>
        <v>300000</v>
      </c>
      <c r="I75" s="50">
        <f t="shared" si="12"/>
        <v>48000</v>
      </c>
      <c r="J75" s="50">
        <f t="shared" si="13"/>
        <v>348000</v>
      </c>
      <c r="K75" s="20" t="s">
        <v>33</v>
      </c>
      <c r="L75" s="28" t="s">
        <v>254</v>
      </c>
      <c r="M75" s="28"/>
      <c r="N75" s="40"/>
      <c r="O75" s="18"/>
    </row>
    <row r="76" spans="1:15" ht="30" x14ac:dyDescent="0.25">
      <c r="A76" s="39">
        <v>21</v>
      </c>
      <c r="B76" s="39"/>
      <c r="C76" s="39" t="s">
        <v>145</v>
      </c>
      <c r="D76" s="20" t="s">
        <v>98</v>
      </c>
      <c r="E76" s="28" t="s">
        <v>40</v>
      </c>
      <c r="F76" s="50">
        <v>1</v>
      </c>
      <c r="G76" s="50">
        <v>4000000</v>
      </c>
      <c r="H76" s="27">
        <f t="shared" si="11"/>
        <v>4000000</v>
      </c>
      <c r="I76" s="50">
        <f t="shared" si="12"/>
        <v>640000</v>
      </c>
      <c r="J76" s="50">
        <f t="shared" si="13"/>
        <v>4640000</v>
      </c>
      <c r="K76" s="20" t="s">
        <v>146</v>
      </c>
      <c r="L76" s="28" t="s">
        <v>254</v>
      </c>
      <c r="M76" s="28"/>
      <c r="N76" s="40"/>
      <c r="O76" s="18"/>
    </row>
    <row r="77" spans="1:15" ht="19.5" customHeight="1" x14ac:dyDescent="0.25">
      <c r="A77" s="39">
        <v>22</v>
      </c>
      <c r="B77" s="39" t="s">
        <v>147</v>
      </c>
      <c r="C77" s="39" t="s">
        <v>148</v>
      </c>
      <c r="D77" s="20" t="s">
        <v>98</v>
      </c>
      <c r="E77" s="28" t="s">
        <v>40</v>
      </c>
      <c r="F77" s="50">
        <v>1</v>
      </c>
      <c r="G77" s="50">
        <v>800000</v>
      </c>
      <c r="H77" s="27">
        <f t="shared" si="11"/>
        <v>800000</v>
      </c>
      <c r="I77" s="50">
        <f t="shared" si="12"/>
        <v>128000</v>
      </c>
      <c r="J77" s="50">
        <f t="shared" si="13"/>
        <v>928000</v>
      </c>
      <c r="K77" s="20" t="s">
        <v>33</v>
      </c>
      <c r="L77" s="28" t="s">
        <v>254</v>
      </c>
      <c r="M77" s="28"/>
      <c r="N77" s="40"/>
      <c r="O77" s="18"/>
    </row>
    <row r="78" spans="1:15" ht="30" x14ac:dyDescent="0.25">
      <c r="A78" s="39">
        <v>23</v>
      </c>
      <c r="B78" s="39" t="s">
        <v>149</v>
      </c>
      <c r="C78" s="39" t="s">
        <v>150</v>
      </c>
      <c r="D78" s="20" t="s">
        <v>31</v>
      </c>
      <c r="E78" s="28" t="s">
        <v>40</v>
      </c>
      <c r="F78" s="50">
        <v>7</v>
      </c>
      <c r="G78" s="50">
        <v>5000</v>
      </c>
      <c r="H78" s="27">
        <f t="shared" si="11"/>
        <v>35000</v>
      </c>
      <c r="I78" s="50">
        <f t="shared" si="12"/>
        <v>5600</v>
      </c>
      <c r="J78" s="50">
        <f t="shared" si="13"/>
        <v>40600</v>
      </c>
      <c r="K78" s="20" t="s">
        <v>105</v>
      </c>
      <c r="L78" s="28" t="s">
        <v>254</v>
      </c>
      <c r="M78" s="28"/>
      <c r="N78" s="40"/>
      <c r="O78" s="18"/>
    </row>
    <row r="79" spans="1:15" ht="21" customHeight="1" x14ac:dyDescent="0.25">
      <c r="A79" s="39">
        <v>24</v>
      </c>
      <c r="B79" s="39" t="s">
        <v>151</v>
      </c>
      <c r="C79" s="39" t="s">
        <v>152</v>
      </c>
      <c r="D79" s="20" t="s">
        <v>98</v>
      </c>
      <c r="E79" s="28" t="s">
        <v>40</v>
      </c>
      <c r="F79" s="50">
        <v>1</v>
      </c>
      <c r="G79" s="50">
        <v>500000</v>
      </c>
      <c r="H79" s="27">
        <f t="shared" si="11"/>
        <v>500000</v>
      </c>
      <c r="I79" s="50">
        <f t="shared" si="12"/>
        <v>80000</v>
      </c>
      <c r="J79" s="50">
        <f t="shared" si="13"/>
        <v>580000</v>
      </c>
      <c r="K79" s="20" t="s">
        <v>153</v>
      </c>
      <c r="L79" s="28" t="s">
        <v>254</v>
      </c>
      <c r="M79" s="28"/>
      <c r="N79" s="40"/>
      <c r="O79" s="18"/>
    </row>
    <row r="80" spans="1:15" ht="30" x14ac:dyDescent="0.25">
      <c r="A80" s="39">
        <v>25</v>
      </c>
      <c r="B80" s="39" t="s">
        <v>154</v>
      </c>
      <c r="C80" s="39" t="s">
        <v>155</v>
      </c>
      <c r="D80" s="20" t="s">
        <v>31</v>
      </c>
      <c r="E80" s="28" t="s">
        <v>40</v>
      </c>
      <c r="F80" s="50">
        <v>1</v>
      </c>
      <c r="G80" s="50">
        <v>70000</v>
      </c>
      <c r="H80" s="27">
        <f t="shared" si="11"/>
        <v>70000</v>
      </c>
      <c r="I80" s="50">
        <f t="shared" si="12"/>
        <v>11200</v>
      </c>
      <c r="J80" s="50">
        <f t="shared" si="13"/>
        <v>81200</v>
      </c>
      <c r="K80" s="20" t="s">
        <v>105</v>
      </c>
      <c r="L80" s="28" t="s">
        <v>254</v>
      </c>
      <c r="M80" s="28"/>
      <c r="N80" s="40"/>
      <c r="O80" s="18"/>
    </row>
    <row r="81" spans="1:15" ht="30" x14ac:dyDescent="0.25">
      <c r="A81" s="39">
        <v>26</v>
      </c>
      <c r="B81" s="39" t="s">
        <v>156</v>
      </c>
      <c r="C81" s="39" t="s">
        <v>157</v>
      </c>
      <c r="D81" s="20" t="s">
        <v>31</v>
      </c>
      <c r="E81" s="28" t="s">
        <v>40</v>
      </c>
      <c r="F81" s="50">
        <v>7</v>
      </c>
      <c r="G81" s="50">
        <v>10000</v>
      </c>
      <c r="H81" s="27">
        <f t="shared" si="11"/>
        <v>70000</v>
      </c>
      <c r="I81" s="50">
        <f t="shared" si="12"/>
        <v>11200</v>
      </c>
      <c r="J81" s="50">
        <f t="shared" si="13"/>
        <v>81200</v>
      </c>
      <c r="K81" s="20" t="s">
        <v>158</v>
      </c>
      <c r="L81" s="28" t="s">
        <v>254</v>
      </c>
      <c r="M81" s="28"/>
      <c r="N81" s="40"/>
      <c r="O81" s="18"/>
    </row>
    <row r="82" spans="1:15" ht="18.75" customHeight="1" x14ac:dyDescent="0.25">
      <c r="A82" s="39">
        <v>27</v>
      </c>
      <c r="B82" s="39" t="s">
        <v>159</v>
      </c>
      <c r="C82" s="39" t="s">
        <v>409</v>
      </c>
      <c r="D82" s="20" t="s">
        <v>31</v>
      </c>
      <c r="E82" s="28" t="s">
        <v>40</v>
      </c>
      <c r="F82" s="27">
        <v>45</v>
      </c>
      <c r="G82" s="27">
        <v>2500</v>
      </c>
      <c r="H82" s="27">
        <f t="shared" si="11"/>
        <v>112500</v>
      </c>
      <c r="I82" s="50">
        <f t="shared" si="12"/>
        <v>18000</v>
      </c>
      <c r="J82" s="50">
        <f t="shared" si="13"/>
        <v>130500</v>
      </c>
      <c r="K82" s="20" t="s">
        <v>128</v>
      </c>
      <c r="L82" s="28" t="s">
        <v>254</v>
      </c>
      <c r="M82" s="28"/>
      <c r="N82" s="40"/>
      <c r="O82" s="18"/>
    </row>
    <row r="83" spans="1:15" x14ac:dyDescent="0.25">
      <c r="A83" s="39">
        <v>28</v>
      </c>
      <c r="B83" s="39"/>
      <c r="C83" s="39" t="s">
        <v>160</v>
      </c>
      <c r="D83" s="20" t="s">
        <v>31</v>
      </c>
      <c r="E83" s="28" t="s">
        <v>40</v>
      </c>
      <c r="F83" s="27">
        <v>1</v>
      </c>
      <c r="G83" s="27">
        <v>130000</v>
      </c>
      <c r="H83" s="27">
        <f t="shared" si="11"/>
        <v>130000</v>
      </c>
      <c r="I83" s="50">
        <f t="shared" si="12"/>
        <v>20800</v>
      </c>
      <c r="J83" s="50">
        <f t="shared" si="13"/>
        <v>150800</v>
      </c>
      <c r="K83" s="28" t="s">
        <v>140</v>
      </c>
      <c r="L83" s="28" t="s">
        <v>161</v>
      </c>
      <c r="M83" s="28"/>
      <c r="N83" s="40"/>
      <c r="O83" s="18"/>
    </row>
    <row r="84" spans="1:15" x14ac:dyDescent="0.25">
      <c r="A84" s="39">
        <v>29</v>
      </c>
      <c r="B84" s="39"/>
      <c r="C84" s="39" t="s">
        <v>162</v>
      </c>
      <c r="D84" s="20" t="s">
        <v>31</v>
      </c>
      <c r="E84" s="28" t="s">
        <v>40</v>
      </c>
      <c r="F84" s="27">
        <v>1</v>
      </c>
      <c r="G84" s="27">
        <v>100000</v>
      </c>
      <c r="H84" s="27">
        <f t="shared" si="11"/>
        <v>100000</v>
      </c>
      <c r="I84" s="50">
        <f t="shared" si="12"/>
        <v>16000</v>
      </c>
      <c r="J84" s="50">
        <f t="shared" si="13"/>
        <v>116000</v>
      </c>
      <c r="K84" s="28" t="s">
        <v>140</v>
      </c>
      <c r="L84" s="28" t="s">
        <v>161</v>
      </c>
      <c r="M84" s="28"/>
      <c r="N84" s="40"/>
      <c r="O84" s="18"/>
    </row>
    <row r="85" spans="1:15" ht="75" x14ac:dyDescent="0.25">
      <c r="A85" s="39">
        <v>30</v>
      </c>
      <c r="B85" s="39"/>
      <c r="C85" s="39" t="s">
        <v>163</v>
      </c>
      <c r="D85" s="20" t="s">
        <v>31</v>
      </c>
      <c r="E85" s="28" t="s">
        <v>32</v>
      </c>
      <c r="F85" s="27">
        <v>1</v>
      </c>
      <c r="G85" s="27">
        <v>1700000</v>
      </c>
      <c r="H85" s="27">
        <f t="shared" si="11"/>
        <v>1700000</v>
      </c>
      <c r="I85" s="50">
        <f t="shared" si="12"/>
        <v>272000</v>
      </c>
      <c r="J85" s="50">
        <f t="shared" si="13"/>
        <v>1972000</v>
      </c>
      <c r="K85" s="28" t="s">
        <v>33</v>
      </c>
      <c r="L85" s="28" t="s">
        <v>254</v>
      </c>
      <c r="M85" s="28"/>
      <c r="N85" s="40"/>
      <c r="O85" s="18"/>
    </row>
    <row r="86" spans="1:15" s="64" customFormat="1" ht="75" x14ac:dyDescent="0.25">
      <c r="A86" s="39">
        <v>31</v>
      </c>
      <c r="B86" s="39"/>
      <c r="C86" s="39" t="s">
        <v>410</v>
      </c>
      <c r="D86" s="20" t="s">
        <v>31</v>
      </c>
      <c r="E86" s="28" t="s">
        <v>32</v>
      </c>
      <c r="F86" s="27">
        <v>1</v>
      </c>
      <c r="G86" s="27">
        <v>600000</v>
      </c>
      <c r="H86" s="27">
        <f t="shared" si="11"/>
        <v>600000</v>
      </c>
      <c r="I86" s="50">
        <f t="shared" si="12"/>
        <v>96000</v>
      </c>
      <c r="J86" s="50">
        <f t="shared" si="13"/>
        <v>696000</v>
      </c>
      <c r="K86" s="28" t="s">
        <v>105</v>
      </c>
      <c r="L86" s="28" t="s">
        <v>254</v>
      </c>
      <c r="M86" s="28"/>
      <c r="N86" s="40"/>
      <c r="O86" s="18"/>
    </row>
    <row r="87" spans="1:15" ht="45" x14ac:dyDescent="0.25">
      <c r="A87" s="39">
        <v>32</v>
      </c>
      <c r="B87" s="39"/>
      <c r="C87" s="39" t="s">
        <v>164</v>
      </c>
      <c r="D87" s="20" t="s">
        <v>31</v>
      </c>
      <c r="E87" s="28" t="s">
        <v>40</v>
      </c>
      <c r="F87" s="27">
        <v>1</v>
      </c>
      <c r="G87" s="27">
        <v>3764880.7</v>
      </c>
      <c r="H87" s="27">
        <f t="shared" si="11"/>
        <v>3764880.7</v>
      </c>
      <c r="I87" s="50">
        <f t="shared" si="12"/>
        <v>602380.91200000001</v>
      </c>
      <c r="J87" s="50">
        <f t="shared" si="13"/>
        <v>4367261.6119999997</v>
      </c>
      <c r="K87" s="28" t="s">
        <v>423</v>
      </c>
      <c r="L87" s="28" t="s">
        <v>254</v>
      </c>
      <c r="M87" s="28"/>
      <c r="N87" s="40"/>
      <c r="O87" s="18"/>
    </row>
    <row r="88" spans="1:15" ht="45" x14ac:dyDescent="0.25">
      <c r="A88" s="39">
        <v>33</v>
      </c>
      <c r="B88" s="39"/>
      <c r="C88" s="39" t="s">
        <v>165</v>
      </c>
      <c r="D88" s="20" t="s">
        <v>31</v>
      </c>
      <c r="E88" s="28" t="s">
        <v>40</v>
      </c>
      <c r="F88" s="27">
        <v>1</v>
      </c>
      <c r="G88" s="27">
        <v>120000</v>
      </c>
      <c r="H88" s="27">
        <f t="shared" si="11"/>
        <v>120000</v>
      </c>
      <c r="I88" s="50">
        <f t="shared" si="12"/>
        <v>19200</v>
      </c>
      <c r="J88" s="50">
        <f t="shared" si="13"/>
        <v>139200</v>
      </c>
      <c r="K88" s="28" t="s">
        <v>95</v>
      </c>
      <c r="L88" s="28" t="s">
        <v>161</v>
      </c>
      <c r="M88" s="28"/>
      <c r="N88" s="40"/>
      <c r="O88" s="18"/>
    </row>
    <row r="89" spans="1:15" x14ac:dyDescent="0.25">
      <c r="A89" s="39">
        <v>34</v>
      </c>
      <c r="B89" s="39"/>
      <c r="C89" s="39" t="s">
        <v>166</v>
      </c>
      <c r="D89" s="20" t="s">
        <v>31</v>
      </c>
      <c r="E89" s="28" t="s">
        <v>40</v>
      </c>
      <c r="F89" s="27">
        <v>1</v>
      </c>
      <c r="G89" s="27">
        <v>150000</v>
      </c>
      <c r="H89" s="27">
        <f t="shared" si="11"/>
        <v>150000</v>
      </c>
      <c r="I89" s="50">
        <f t="shared" si="12"/>
        <v>24000</v>
      </c>
      <c r="J89" s="50">
        <f t="shared" si="13"/>
        <v>174000</v>
      </c>
      <c r="K89" s="28" t="s">
        <v>91</v>
      </c>
      <c r="L89" s="28" t="s">
        <v>161</v>
      </c>
      <c r="M89" s="28"/>
      <c r="N89" s="40"/>
      <c r="O89" s="18"/>
    </row>
    <row r="90" spans="1:15" x14ac:dyDescent="0.25">
      <c r="A90" s="39">
        <v>35</v>
      </c>
      <c r="B90" s="39"/>
      <c r="C90" s="39" t="s">
        <v>168</v>
      </c>
      <c r="D90" s="20" t="s">
        <v>98</v>
      </c>
      <c r="E90" s="28" t="s">
        <v>40</v>
      </c>
      <c r="F90" s="27">
        <v>1</v>
      </c>
      <c r="G90" s="112">
        <v>50000</v>
      </c>
      <c r="H90" s="27">
        <f t="shared" si="11"/>
        <v>50000</v>
      </c>
      <c r="I90" s="50">
        <f t="shared" si="12"/>
        <v>8000</v>
      </c>
      <c r="J90" s="50">
        <f t="shared" si="13"/>
        <v>58000</v>
      </c>
      <c r="K90" s="28" t="s">
        <v>105</v>
      </c>
      <c r="L90" s="28" t="s">
        <v>161</v>
      </c>
      <c r="M90" s="28"/>
      <c r="N90" s="40"/>
      <c r="O90" s="18"/>
    </row>
    <row r="91" spans="1:15" ht="30" x14ac:dyDescent="0.25">
      <c r="A91" s="39">
        <v>36</v>
      </c>
      <c r="B91" s="39"/>
      <c r="C91" s="85" t="s">
        <v>392</v>
      </c>
      <c r="D91" s="20" t="s">
        <v>31</v>
      </c>
      <c r="E91" s="28" t="s">
        <v>40</v>
      </c>
      <c r="F91" s="27">
        <v>1</v>
      </c>
      <c r="G91" s="27">
        <v>50000</v>
      </c>
      <c r="H91" s="27">
        <f t="shared" si="11"/>
        <v>50000</v>
      </c>
      <c r="I91" s="50">
        <f t="shared" si="12"/>
        <v>8000</v>
      </c>
      <c r="J91" s="50">
        <f t="shared" si="13"/>
        <v>58000</v>
      </c>
      <c r="K91" s="20" t="s">
        <v>33</v>
      </c>
      <c r="L91" s="28" t="s">
        <v>161</v>
      </c>
      <c r="M91" s="28"/>
      <c r="N91" s="40"/>
      <c r="O91" s="18"/>
    </row>
    <row r="92" spans="1:15" x14ac:dyDescent="0.25">
      <c r="A92" s="39">
        <v>37</v>
      </c>
      <c r="B92" s="39"/>
      <c r="C92" s="85" t="s">
        <v>393</v>
      </c>
      <c r="D92" s="20" t="s">
        <v>31</v>
      </c>
      <c r="E92" s="28" t="s">
        <v>40</v>
      </c>
      <c r="F92" s="27">
        <v>1</v>
      </c>
      <c r="G92" s="27">
        <v>100000</v>
      </c>
      <c r="H92" s="27">
        <f t="shared" si="11"/>
        <v>100000</v>
      </c>
      <c r="I92" s="50">
        <f t="shared" si="12"/>
        <v>16000</v>
      </c>
      <c r="J92" s="50">
        <f t="shared" si="13"/>
        <v>116000</v>
      </c>
      <c r="K92" s="20" t="s">
        <v>33</v>
      </c>
      <c r="L92" s="28" t="s">
        <v>161</v>
      </c>
      <c r="M92" s="28"/>
      <c r="N92" s="40"/>
      <c r="O92" s="18"/>
    </row>
    <row r="93" spans="1:15" x14ac:dyDescent="0.25">
      <c r="A93" s="39">
        <v>38</v>
      </c>
      <c r="B93" s="39"/>
      <c r="C93" s="85" t="s">
        <v>394</v>
      </c>
      <c r="D93" s="20" t="s">
        <v>31</v>
      </c>
      <c r="E93" s="28" t="s">
        <v>40</v>
      </c>
      <c r="F93" s="27">
        <v>1</v>
      </c>
      <c r="G93" s="27">
        <v>60000</v>
      </c>
      <c r="H93" s="27">
        <f t="shared" si="11"/>
        <v>60000</v>
      </c>
      <c r="I93" s="50">
        <f t="shared" si="12"/>
        <v>9600</v>
      </c>
      <c r="J93" s="50">
        <f t="shared" si="13"/>
        <v>69600</v>
      </c>
      <c r="K93" s="20" t="s">
        <v>297</v>
      </c>
      <c r="L93" s="28" t="s">
        <v>161</v>
      </c>
      <c r="M93" s="28"/>
      <c r="N93" s="40"/>
      <c r="O93" s="18"/>
    </row>
    <row r="94" spans="1:15" x14ac:dyDescent="0.25">
      <c r="A94" s="39">
        <v>39</v>
      </c>
      <c r="B94" s="39"/>
      <c r="C94" s="85" t="s">
        <v>395</v>
      </c>
      <c r="D94" s="20" t="s">
        <v>31</v>
      </c>
      <c r="E94" s="28" t="s">
        <v>40</v>
      </c>
      <c r="F94" s="27">
        <v>1</v>
      </c>
      <c r="G94" s="27">
        <v>1000000</v>
      </c>
      <c r="H94" s="27">
        <f t="shared" si="11"/>
        <v>1000000</v>
      </c>
      <c r="I94" s="50">
        <f t="shared" si="12"/>
        <v>160000</v>
      </c>
      <c r="J94" s="50">
        <f t="shared" si="13"/>
        <v>1160000</v>
      </c>
      <c r="K94" s="20" t="s">
        <v>297</v>
      </c>
      <c r="L94" s="28" t="s">
        <v>161</v>
      </c>
      <c r="M94" s="28"/>
      <c r="N94" s="40"/>
      <c r="O94" s="18"/>
    </row>
    <row r="95" spans="1:15" x14ac:dyDescent="0.25">
      <c r="A95" s="39">
        <v>40</v>
      </c>
      <c r="B95" s="39"/>
      <c r="C95" s="85" t="s">
        <v>396</v>
      </c>
      <c r="D95" s="20" t="s">
        <v>31</v>
      </c>
      <c r="E95" s="28" t="s">
        <v>40</v>
      </c>
      <c r="F95" s="27">
        <v>1</v>
      </c>
      <c r="G95" s="27">
        <v>500000</v>
      </c>
      <c r="H95" s="27">
        <f t="shared" si="11"/>
        <v>500000</v>
      </c>
      <c r="I95" s="50">
        <f t="shared" si="12"/>
        <v>80000</v>
      </c>
      <c r="J95" s="50">
        <f t="shared" si="13"/>
        <v>580000</v>
      </c>
      <c r="K95" s="20" t="s">
        <v>297</v>
      </c>
      <c r="L95" s="28" t="s">
        <v>161</v>
      </c>
      <c r="M95" s="28"/>
      <c r="N95" s="40"/>
      <c r="O95" s="18"/>
    </row>
    <row r="96" spans="1:15" x14ac:dyDescent="0.25">
      <c r="A96" s="39">
        <v>41</v>
      </c>
      <c r="B96" s="39"/>
      <c r="C96" s="85" t="s">
        <v>397</v>
      </c>
      <c r="D96" s="20" t="s">
        <v>31</v>
      </c>
      <c r="E96" s="28" t="s">
        <v>40</v>
      </c>
      <c r="F96" s="27">
        <v>1</v>
      </c>
      <c r="G96" s="27">
        <v>1000000</v>
      </c>
      <c r="H96" s="27">
        <f t="shared" si="11"/>
        <v>1000000</v>
      </c>
      <c r="I96" s="50">
        <f t="shared" si="12"/>
        <v>160000</v>
      </c>
      <c r="J96" s="50">
        <f t="shared" si="13"/>
        <v>1160000</v>
      </c>
      <c r="K96" s="20" t="s">
        <v>297</v>
      </c>
      <c r="L96" s="28" t="s">
        <v>161</v>
      </c>
      <c r="M96" s="28"/>
      <c r="N96" s="40"/>
      <c r="O96" s="18"/>
    </row>
    <row r="97" spans="1:15" ht="30" x14ac:dyDescent="0.25">
      <c r="A97" s="39">
        <v>42</v>
      </c>
      <c r="B97" s="39"/>
      <c r="C97" s="85" t="s">
        <v>398</v>
      </c>
      <c r="D97" s="20" t="s">
        <v>31</v>
      </c>
      <c r="E97" s="28" t="s">
        <v>40</v>
      </c>
      <c r="F97" s="27">
        <v>1</v>
      </c>
      <c r="G97" s="27">
        <v>50000</v>
      </c>
      <c r="H97" s="27">
        <f t="shared" si="11"/>
        <v>50000</v>
      </c>
      <c r="I97" s="50">
        <f t="shared" si="12"/>
        <v>8000</v>
      </c>
      <c r="J97" s="50">
        <f t="shared" si="13"/>
        <v>58000</v>
      </c>
      <c r="K97" s="20" t="s">
        <v>297</v>
      </c>
      <c r="L97" s="28" t="s">
        <v>161</v>
      </c>
      <c r="M97" s="28"/>
      <c r="N97" s="40"/>
      <c r="O97" s="18"/>
    </row>
    <row r="98" spans="1:15" ht="30" x14ac:dyDescent="0.25">
      <c r="A98" s="39">
        <v>43</v>
      </c>
      <c r="B98" s="39"/>
      <c r="C98" s="85" t="s">
        <v>414</v>
      </c>
      <c r="D98" s="20" t="s">
        <v>31</v>
      </c>
      <c r="E98" s="28" t="s">
        <v>40</v>
      </c>
      <c r="F98" s="27">
        <v>1</v>
      </c>
      <c r="G98" s="27">
        <v>320281.65999999997</v>
      </c>
      <c r="H98" s="27">
        <f t="shared" si="11"/>
        <v>320281.65999999997</v>
      </c>
      <c r="I98" s="50">
        <f t="shared" si="12"/>
        <v>51245.065599999994</v>
      </c>
      <c r="J98" s="50">
        <f t="shared" si="13"/>
        <v>371526.72559999995</v>
      </c>
      <c r="K98" s="20" t="s">
        <v>297</v>
      </c>
      <c r="L98" s="28" t="s">
        <v>161</v>
      </c>
      <c r="M98" s="28"/>
      <c r="N98" s="40"/>
      <c r="O98" s="18"/>
    </row>
    <row r="99" spans="1:15" x14ac:dyDescent="0.25">
      <c r="A99" s="39">
        <v>44</v>
      </c>
      <c r="B99" s="39"/>
      <c r="C99" s="85" t="s">
        <v>434</v>
      </c>
      <c r="D99" s="20" t="s">
        <v>31</v>
      </c>
      <c r="E99" s="28" t="s">
        <v>40</v>
      </c>
      <c r="F99" s="27">
        <v>200</v>
      </c>
      <c r="G99" s="27">
        <v>3000</v>
      </c>
      <c r="H99" s="27">
        <f t="shared" ref="H99:H103" si="14">F99*G99</f>
        <v>600000</v>
      </c>
      <c r="I99" s="50">
        <f t="shared" si="12"/>
        <v>96000</v>
      </c>
      <c r="J99" s="50">
        <f t="shared" si="13"/>
        <v>696000</v>
      </c>
      <c r="K99" s="20" t="s">
        <v>297</v>
      </c>
      <c r="L99" s="28" t="s">
        <v>161</v>
      </c>
      <c r="M99" s="28"/>
      <c r="N99" s="40"/>
      <c r="O99" s="18"/>
    </row>
    <row r="100" spans="1:15" x14ac:dyDescent="0.25">
      <c r="A100" s="39">
        <v>45</v>
      </c>
      <c r="B100" s="39"/>
      <c r="C100" s="48" t="s">
        <v>399</v>
      </c>
      <c r="D100" s="20" t="s">
        <v>31</v>
      </c>
      <c r="E100" s="28" t="s">
        <v>40</v>
      </c>
      <c r="F100" s="27">
        <v>1</v>
      </c>
      <c r="G100" s="27">
        <v>50000</v>
      </c>
      <c r="H100" s="27">
        <f t="shared" si="14"/>
        <v>50000</v>
      </c>
      <c r="I100" s="50">
        <f t="shared" si="12"/>
        <v>8000</v>
      </c>
      <c r="J100" s="50">
        <f t="shared" si="13"/>
        <v>58000</v>
      </c>
      <c r="K100" s="20" t="s">
        <v>297</v>
      </c>
      <c r="L100" s="28" t="s">
        <v>161</v>
      </c>
      <c r="M100" s="28"/>
      <c r="N100" s="40"/>
      <c r="O100" s="18"/>
    </row>
    <row r="101" spans="1:15" x14ac:dyDescent="0.25">
      <c r="A101" s="39">
        <v>46</v>
      </c>
      <c r="B101" s="39"/>
      <c r="C101" s="48" t="s">
        <v>400</v>
      </c>
      <c r="D101" s="20" t="s">
        <v>31</v>
      </c>
      <c r="E101" s="28" t="s">
        <v>40</v>
      </c>
      <c r="F101" s="27">
        <v>1</v>
      </c>
      <c r="G101" s="27">
        <v>50000</v>
      </c>
      <c r="H101" s="27">
        <f t="shared" si="14"/>
        <v>50000</v>
      </c>
      <c r="I101" s="50">
        <f t="shared" si="12"/>
        <v>8000</v>
      </c>
      <c r="J101" s="50">
        <f t="shared" si="13"/>
        <v>58000</v>
      </c>
      <c r="K101" s="20" t="s">
        <v>297</v>
      </c>
      <c r="L101" s="28" t="s">
        <v>161</v>
      </c>
      <c r="M101" s="28"/>
      <c r="N101" s="40"/>
      <c r="O101" s="18"/>
    </row>
    <row r="102" spans="1:15" x14ac:dyDescent="0.25">
      <c r="A102" s="39">
        <v>47</v>
      </c>
      <c r="B102" s="39"/>
      <c r="C102" s="90" t="s">
        <v>401</v>
      </c>
      <c r="D102" s="20" t="s">
        <v>31</v>
      </c>
      <c r="E102" s="28" t="s">
        <v>40</v>
      </c>
      <c r="F102" s="27">
        <v>1</v>
      </c>
      <c r="G102" s="27">
        <v>50000</v>
      </c>
      <c r="H102" s="27">
        <f t="shared" si="14"/>
        <v>50000</v>
      </c>
      <c r="I102" s="50">
        <f t="shared" si="12"/>
        <v>8000</v>
      </c>
      <c r="J102" s="50">
        <f t="shared" si="13"/>
        <v>58000</v>
      </c>
      <c r="K102" s="20" t="s">
        <v>297</v>
      </c>
      <c r="L102" s="28" t="s">
        <v>161</v>
      </c>
      <c r="M102" s="28"/>
      <c r="N102" s="40"/>
      <c r="O102" s="18"/>
    </row>
    <row r="103" spans="1:15" ht="45" x14ac:dyDescent="0.25">
      <c r="A103" s="39">
        <v>48</v>
      </c>
      <c r="B103" s="39"/>
      <c r="C103" s="86" t="s">
        <v>403</v>
      </c>
      <c r="D103" s="20" t="s">
        <v>31</v>
      </c>
      <c r="E103" s="28" t="s">
        <v>40</v>
      </c>
      <c r="F103" s="27">
        <v>6</v>
      </c>
      <c r="G103" s="27">
        <v>426000</v>
      </c>
      <c r="H103" s="27">
        <f t="shared" si="14"/>
        <v>2556000</v>
      </c>
      <c r="I103" s="50">
        <f t="shared" si="12"/>
        <v>408960</v>
      </c>
      <c r="J103" s="50">
        <f t="shared" si="13"/>
        <v>2964960</v>
      </c>
      <c r="K103" s="20" t="s">
        <v>297</v>
      </c>
      <c r="L103" s="28" t="s">
        <v>161</v>
      </c>
      <c r="M103" s="28"/>
      <c r="N103" s="40"/>
      <c r="O103" s="18"/>
    </row>
    <row r="104" spans="1:15" x14ac:dyDescent="0.25">
      <c r="A104" s="39">
        <v>49</v>
      </c>
      <c r="B104" s="39"/>
      <c r="C104" s="86" t="s">
        <v>404</v>
      </c>
      <c r="D104" s="20" t="s">
        <v>31</v>
      </c>
      <c r="E104" s="28" t="s">
        <v>40</v>
      </c>
      <c r="F104" s="27">
        <v>1</v>
      </c>
      <c r="G104" s="27">
        <v>2820000.45</v>
      </c>
      <c r="H104" s="27">
        <f t="shared" ref="H104:H112" si="15">F104*G104</f>
        <v>2820000.45</v>
      </c>
      <c r="I104" s="50">
        <f t="shared" si="12"/>
        <v>451200.07200000004</v>
      </c>
      <c r="J104" s="50">
        <f t="shared" si="13"/>
        <v>3271200.5220000003</v>
      </c>
      <c r="K104" s="20" t="s">
        <v>297</v>
      </c>
      <c r="L104" s="28" t="s">
        <v>161</v>
      </c>
      <c r="M104" s="28"/>
      <c r="N104" s="40"/>
      <c r="O104" s="18"/>
    </row>
    <row r="105" spans="1:15" x14ac:dyDescent="0.25">
      <c r="A105" s="39">
        <v>50</v>
      </c>
      <c r="B105" s="39"/>
      <c r="C105" s="86" t="s">
        <v>405</v>
      </c>
      <c r="D105" s="20" t="s">
        <v>31</v>
      </c>
      <c r="E105" s="28" t="s">
        <v>40</v>
      </c>
      <c r="F105" s="27">
        <v>1</v>
      </c>
      <c r="G105" s="27">
        <v>50000</v>
      </c>
      <c r="H105" s="27">
        <f t="shared" si="15"/>
        <v>50000</v>
      </c>
      <c r="I105" s="50">
        <f t="shared" si="12"/>
        <v>8000</v>
      </c>
      <c r="J105" s="50">
        <f t="shared" si="13"/>
        <v>58000</v>
      </c>
      <c r="K105" s="20" t="s">
        <v>297</v>
      </c>
      <c r="L105" s="28" t="s">
        <v>161</v>
      </c>
      <c r="M105" s="28"/>
      <c r="N105" s="40"/>
      <c r="O105" s="18"/>
    </row>
    <row r="106" spans="1:15" x14ac:dyDescent="0.25">
      <c r="A106" s="39">
        <v>51</v>
      </c>
      <c r="B106" s="39"/>
      <c r="C106" s="86" t="s">
        <v>406</v>
      </c>
      <c r="D106" s="20" t="s">
        <v>31</v>
      </c>
      <c r="E106" s="28" t="s">
        <v>40</v>
      </c>
      <c r="F106" s="27">
        <v>1</v>
      </c>
      <c r="G106" s="27">
        <v>300000</v>
      </c>
      <c r="H106" s="27">
        <f t="shared" si="15"/>
        <v>300000</v>
      </c>
      <c r="I106" s="50">
        <f t="shared" si="12"/>
        <v>48000</v>
      </c>
      <c r="J106" s="50">
        <f t="shared" si="13"/>
        <v>348000</v>
      </c>
      <c r="K106" s="20" t="s">
        <v>297</v>
      </c>
      <c r="L106" s="28" t="s">
        <v>161</v>
      </c>
      <c r="M106" s="28"/>
      <c r="N106" s="40"/>
      <c r="O106" s="18"/>
    </row>
    <row r="107" spans="1:15" x14ac:dyDescent="0.25">
      <c r="A107" s="39">
        <v>52</v>
      </c>
      <c r="B107" s="39"/>
      <c r="C107" s="86" t="s">
        <v>420</v>
      </c>
      <c r="D107" s="20" t="s">
        <v>31</v>
      </c>
      <c r="E107" s="28" t="s">
        <v>40</v>
      </c>
      <c r="F107" s="27">
        <v>700</v>
      </c>
      <c r="G107" s="27">
        <v>432</v>
      </c>
      <c r="H107" s="27">
        <f t="shared" si="15"/>
        <v>302400</v>
      </c>
      <c r="I107" s="50">
        <f t="shared" si="12"/>
        <v>48384</v>
      </c>
      <c r="J107" s="50">
        <f t="shared" si="13"/>
        <v>350784</v>
      </c>
      <c r="K107" s="20" t="s">
        <v>297</v>
      </c>
      <c r="L107" s="28" t="s">
        <v>161</v>
      </c>
      <c r="M107" s="28"/>
      <c r="N107" s="40"/>
      <c r="O107" s="18"/>
    </row>
    <row r="108" spans="1:15" x14ac:dyDescent="0.25">
      <c r="A108" s="39">
        <v>53</v>
      </c>
      <c r="B108" s="39"/>
      <c r="C108" s="86" t="s">
        <v>408</v>
      </c>
      <c r="D108" s="20" t="s">
        <v>31</v>
      </c>
      <c r="E108" s="28" t="s">
        <v>40</v>
      </c>
      <c r="F108" s="27">
        <v>1</v>
      </c>
      <c r="G108" s="27">
        <v>620000</v>
      </c>
      <c r="H108" s="27">
        <f t="shared" si="15"/>
        <v>620000</v>
      </c>
      <c r="I108" s="50">
        <f t="shared" si="12"/>
        <v>99200</v>
      </c>
      <c r="J108" s="50">
        <f t="shared" si="13"/>
        <v>719200</v>
      </c>
      <c r="K108" s="20" t="s">
        <v>297</v>
      </c>
      <c r="L108" s="28" t="s">
        <v>161</v>
      </c>
      <c r="M108" s="28"/>
      <c r="N108" s="40"/>
      <c r="O108" s="18"/>
    </row>
    <row r="109" spans="1:15" x14ac:dyDescent="0.25">
      <c r="A109" s="39">
        <v>54</v>
      </c>
      <c r="B109" s="39"/>
      <c r="C109" s="110" t="s">
        <v>424</v>
      </c>
      <c r="D109" s="20" t="s">
        <v>31</v>
      </c>
      <c r="E109" s="28" t="s">
        <v>40</v>
      </c>
      <c r="F109" s="27">
        <v>1</v>
      </c>
      <c r="G109" s="27">
        <v>1689000</v>
      </c>
      <c r="H109" s="27">
        <f t="shared" si="15"/>
        <v>1689000</v>
      </c>
      <c r="I109" s="50">
        <f t="shared" si="12"/>
        <v>270240</v>
      </c>
      <c r="J109" s="50">
        <f t="shared" si="13"/>
        <v>1959240</v>
      </c>
      <c r="K109" s="20" t="s">
        <v>297</v>
      </c>
      <c r="L109" s="28" t="s">
        <v>425</v>
      </c>
      <c r="M109" s="104"/>
      <c r="N109" s="10"/>
      <c r="O109" s="10"/>
    </row>
    <row r="110" spans="1:15" x14ac:dyDescent="0.25">
      <c r="A110" s="39">
        <v>55</v>
      </c>
      <c r="B110" s="113"/>
      <c r="C110" s="110" t="s">
        <v>435</v>
      </c>
      <c r="D110" s="20" t="s">
        <v>31</v>
      </c>
      <c r="E110" s="28" t="s">
        <v>40</v>
      </c>
      <c r="F110" s="27">
        <v>9</v>
      </c>
      <c r="G110" s="27">
        <v>25000</v>
      </c>
      <c r="H110" s="27">
        <f t="shared" si="15"/>
        <v>225000</v>
      </c>
      <c r="I110" s="50">
        <f t="shared" si="12"/>
        <v>36000</v>
      </c>
      <c r="J110" s="50">
        <f t="shared" si="13"/>
        <v>261000</v>
      </c>
      <c r="K110" s="20" t="s">
        <v>297</v>
      </c>
      <c r="L110" s="28" t="s">
        <v>161</v>
      </c>
      <c r="M110" s="104"/>
      <c r="N110" s="10"/>
      <c r="O110" s="10"/>
    </row>
    <row r="111" spans="1:15" ht="30" x14ac:dyDescent="0.25">
      <c r="A111" s="39">
        <v>56</v>
      </c>
      <c r="B111" s="113"/>
      <c r="C111" s="110" t="s">
        <v>436</v>
      </c>
      <c r="D111" s="20" t="s">
        <v>31</v>
      </c>
      <c r="E111" s="28" t="s">
        <v>40</v>
      </c>
      <c r="F111" s="27">
        <v>1</v>
      </c>
      <c r="G111" s="27">
        <v>420000</v>
      </c>
      <c r="H111" s="27">
        <f t="shared" si="15"/>
        <v>420000</v>
      </c>
      <c r="I111" s="50">
        <f t="shared" si="12"/>
        <v>67200</v>
      </c>
      <c r="J111" s="50">
        <f t="shared" si="13"/>
        <v>487200</v>
      </c>
      <c r="K111" s="20" t="s">
        <v>297</v>
      </c>
      <c r="L111" s="28" t="s">
        <v>425</v>
      </c>
      <c r="M111" s="104"/>
      <c r="N111" s="10"/>
      <c r="O111" s="10"/>
    </row>
    <row r="112" spans="1:15" x14ac:dyDescent="0.25">
      <c r="A112" s="39">
        <v>57</v>
      </c>
      <c r="B112" s="113"/>
      <c r="C112" s="110" t="s">
        <v>407</v>
      </c>
      <c r="D112" s="20" t="s">
        <v>31</v>
      </c>
      <c r="E112" s="28" t="s">
        <v>40</v>
      </c>
      <c r="F112" s="27">
        <v>1</v>
      </c>
      <c r="G112" s="27">
        <v>6966583</v>
      </c>
      <c r="H112" s="27">
        <f t="shared" si="15"/>
        <v>6966583</v>
      </c>
      <c r="I112" s="50">
        <f t="shared" si="12"/>
        <v>1114653.28</v>
      </c>
      <c r="J112" s="50">
        <f t="shared" si="13"/>
        <v>8081236.2800000003</v>
      </c>
      <c r="K112" s="20" t="s">
        <v>297</v>
      </c>
      <c r="L112" s="28" t="s">
        <v>425</v>
      </c>
      <c r="M112" s="104"/>
      <c r="N112" s="10"/>
      <c r="O112" s="10"/>
    </row>
    <row r="113" spans="1:16" x14ac:dyDescent="0.25">
      <c r="A113" s="39">
        <v>58</v>
      </c>
      <c r="B113" s="26"/>
      <c r="C113" s="90" t="s">
        <v>426</v>
      </c>
      <c r="D113" s="20" t="s">
        <v>31</v>
      </c>
      <c r="E113" s="28" t="s">
        <v>40</v>
      </c>
      <c r="F113" s="49">
        <v>1</v>
      </c>
      <c r="G113" s="49">
        <v>100000</v>
      </c>
      <c r="H113" s="27">
        <f>F113*G113</f>
        <v>100000</v>
      </c>
      <c r="I113" s="50">
        <f>H113*16%</f>
        <v>16000</v>
      </c>
      <c r="J113" s="50">
        <f>H113+I113</f>
        <v>116000</v>
      </c>
      <c r="K113" s="20" t="s">
        <v>297</v>
      </c>
      <c r="L113" s="28" t="s">
        <v>161</v>
      </c>
      <c r="M113" s="26"/>
      <c r="N113" s="26"/>
      <c r="O113" s="66"/>
    </row>
    <row r="114" spans="1:16" x14ac:dyDescent="0.25">
      <c r="A114" s="41"/>
      <c r="B114" s="41" t="s">
        <v>35</v>
      </c>
      <c r="C114" s="41" t="s">
        <v>170</v>
      </c>
      <c r="D114" s="37"/>
      <c r="E114" s="37"/>
      <c r="F114" s="44"/>
      <c r="G114" s="44"/>
      <c r="H114" s="116">
        <f>SUM(H56:H113)</f>
        <v>50979045.810000002</v>
      </c>
      <c r="I114" s="44">
        <f>SUM(I56:I113)</f>
        <v>8156647.3296000008</v>
      </c>
      <c r="J114" s="44">
        <f>SUM(J56:J113)</f>
        <v>59135693.139600001</v>
      </c>
      <c r="K114" s="87"/>
      <c r="L114" s="41"/>
      <c r="M114" s="37"/>
      <c r="N114" s="45"/>
      <c r="O114" s="18"/>
      <c r="P114" s="17"/>
    </row>
    <row r="115" spans="1:16" x14ac:dyDescent="0.25">
      <c r="A115" s="129" t="s">
        <v>171</v>
      </c>
      <c r="B115" s="130"/>
      <c r="C115" s="130"/>
      <c r="D115" s="130"/>
      <c r="E115" s="130"/>
      <c r="F115" s="130"/>
      <c r="G115" s="130"/>
      <c r="H115" s="130"/>
      <c r="I115" s="130"/>
      <c r="J115" s="130"/>
      <c r="K115" s="130"/>
      <c r="L115" s="130"/>
      <c r="M115" s="130"/>
      <c r="N115" s="130"/>
      <c r="O115" s="131"/>
    </row>
    <row r="116" spans="1:16" x14ac:dyDescent="0.25">
      <c r="A116" s="88">
        <v>1</v>
      </c>
      <c r="B116" s="26"/>
      <c r="C116" s="89" t="s">
        <v>257</v>
      </c>
      <c r="D116" s="20" t="s">
        <v>174</v>
      </c>
      <c r="E116" s="28" t="s">
        <v>40</v>
      </c>
      <c r="F116" s="49">
        <v>7</v>
      </c>
      <c r="G116" s="49">
        <v>1100</v>
      </c>
      <c r="H116" s="27">
        <f t="shared" ref="H116:H161" si="16">F116*G116</f>
        <v>7700</v>
      </c>
      <c r="I116" s="50">
        <f>H116*16%</f>
        <v>1232</v>
      </c>
      <c r="J116" s="50">
        <f t="shared" ref="J116:J161" si="17">H116+I116</f>
        <v>8932</v>
      </c>
      <c r="K116" s="20" t="s">
        <v>297</v>
      </c>
      <c r="L116" s="28" t="s">
        <v>161</v>
      </c>
      <c r="M116" s="26"/>
      <c r="N116" s="26"/>
      <c r="O116" s="66"/>
    </row>
    <row r="117" spans="1:16" x14ac:dyDescent="0.25">
      <c r="A117" s="88">
        <v>2</v>
      </c>
      <c r="B117" s="26"/>
      <c r="C117" s="89" t="s">
        <v>258</v>
      </c>
      <c r="D117" s="20" t="s">
        <v>174</v>
      </c>
      <c r="E117" s="28" t="s">
        <v>40</v>
      </c>
      <c r="F117" s="49">
        <v>7</v>
      </c>
      <c r="G117" s="49">
        <v>800</v>
      </c>
      <c r="H117" s="27">
        <f t="shared" si="16"/>
        <v>5600</v>
      </c>
      <c r="I117" s="50">
        <f t="shared" ref="I117:I162" si="18">H117*16%</f>
        <v>896</v>
      </c>
      <c r="J117" s="50">
        <f t="shared" si="17"/>
        <v>6496</v>
      </c>
      <c r="K117" s="20" t="s">
        <v>297</v>
      </c>
      <c r="L117" s="28" t="s">
        <v>161</v>
      </c>
      <c r="M117" s="26"/>
      <c r="N117" s="26"/>
      <c r="O117" s="66"/>
    </row>
    <row r="118" spans="1:16" x14ac:dyDescent="0.25">
      <c r="A118" s="88">
        <v>3</v>
      </c>
      <c r="B118" s="26"/>
      <c r="C118" s="89" t="s">
        <v>259</v>
      </c>
      <c r="D118" s="20" t="s">
        <v>174</v>
      </c>
      <c r="E118" s="28" t="s">
        <v>40</v>
      </c>
      <c r="F118" s="49">
        <v>1</v>
      </c>
      <c r="G118" s="49">
        <v>8500</v>
      </c>
      <c r="H118" s="27">
        <f t="shared" si="16"/>
        <v>8500</v>
      </c>
      <c r="I118" s="50">
        <f t="shared" si="18"/>
        <v>1360</v>
      </c>
      <c r="J118" s="50">
        <f t="shared" si="17"/>
        <v>9860</v>
      </c>
      <c r="K118" s="20" t="s">
        <v>297</v>
      </c>
      <c r="L118" s="28" t="s">
        <v>161</v>
      </c>
      <c r="M118" s="26"/>
      <c r="N118" s="26"/>
      <c r="O118" s="66"/>
    </row>
    <row r="119" spans="1:16" x14ac:dyDescent="0.25">
      <c r="A119" s="88">
        <v>4</v>
      </c>
      <c r="B119" s="26"/>
      <c r="C119" s="89" t="s">
        <v>260</v>
      </c>
      <c r="D119" s="20" t="s">
        <v>174</v>
      </c>
      <c r="E119" s="28" t="s">
        <v>40</v>
      </c>
      <c r="F119" s="49">
        <v>2</v>
      </c>
      <c r="G119" s="49">
        <v>5000</v>
      </c>
      <c r="H119" s="27">
        <f t="shared" si="16"/>
        <v>10000</v>
      </c>
      <c r="I119" s="50">
        <f t="shared" si="18"/>
        <v>1600</v>
      </c>
      <c r="J119" s="50">
        <f t="shared" si="17"/>
        <v>11600</v>
      </c>
      <c r="K119" s="20" t="s">
        <v>297</v>
      </c>
      <c r="L119" s="28" t="s">
        <v>161</v>
      </c>
      <c r="M119" s="26"/>
      <c r="N119" s="26"/>
      <c r="O119" s="66"/>
    </row>
    <row r="120" spans="1:16" x14ac:dyDescent="0.25">
      <c r="A120" s="88">
        <v>5</v>
      </c>
      <c r="B120" s="26"/>
      <c r="C120" s="90" t="s">
        <v>176</v>
      </c>
      <c r="D120" s="20" t="s">
        <v>174</v>
      </c>
      <c r="E120" s="28" t="s">
        <v>40</v>
      </c>
      <c r="F120" s="49">
        <v>10</v>
      </c>
      <c r="G120" s="49">
        <v>850</v>
      </c>
      <c r="H120" s="27">
        <f t="shared" si="16"/>
        <v>8500</v>
      </c>
      <c r="I120" s="50">
        <f t="shared" si="18"/>
        <v>1360</v>
      </c>
      <c r="J120" s="50">
        <f t="shared" si="17"/>
        <v>9860</v>
      </c>
      <c r="K120" s="20" t="s">
        <v>297</v>
      </c>
      <c r="L120" s="28" t="s">
        <v>161</v>
      </c>
      <c r="M120" s="26"/>
      <c r="N120" s="26"/>
      <c r="O120" s="66"/>
    </row>
    <row r="121" spans="1:16" x14ac:dyDescent="0.25">
      <c r="A121" s="88">
        <v>6</v>
      </c>
      <c r="B121" s="26"/>
      <c r="C121" s="90" t="s">
        <v>261</v>
      </c>
      <c r="D121" s="20" t="s">
        <v>174</v>
      </c>
      <c r="E121" s="28" t="s">
        <v>40</v>
      </c>
      <c r="F121" s="49">
        <v>30</v>
      </c>
      <c r="G121" s="49">
        <v>850</v>
      </c>
      <c r="H121" s="27">
        <f t="shared" si="16"/>
        <v>25500</v>
      </c>
      <c r="I121" s="50">
        <f t="shared" si="18"/>
        <v>4080</v>
      </c>
      <c r="J121" s="50">
        <f t="shared" si="17"/>
        <v>29580</v>
      </c>
      <c r="K121" s="20" t="s">
        <v>297</v>
      </c>
      <c r="L121" s="28" t="s">
        <v>161</v>
      </c>
      <c r="M121" s="26"/>
      <c r="N121" s="26"/>
      <c r="O121" s="66"/>
    </row>
    <row r="122" spans="1:16" x14ac:dyDescent="0.25">
      <c r="A122" s="88">
        <v>7</v>
      </c>
      <c r="B122" s="26"/>
      <c r="C122" s="90" t="s">
        <v>262</v>
      </c>
      <c r="D122" s="20" t="s">
        <v>174</v>
      </c>
      <c r="E122" s="28" t="s">
        <v>40</v>
      </c>
      <c r="F122" s="49">
        <v>10</v>
      </c>
      <c r="G122" s="49">
        <v>950</v>
      </c>
      <c r="H122" s="27">
        <f t="shared" si="16"/>
        <v>9500</v>
      </c>
      <c r="I122" s="50">
        <f t="shared" si="18"/>
        <v>1520</v>
      </c>
      <c r="J122" s="50">
        <f t="shared" si="17"/>
        <v>11020</v>
      </c>
      <c r="K122" s="20" t="s">
        <v>297</v>
      </c>
      <c r="L122" s="28" t="s">
        <v>161</v>
      </c>
      <c r="M122" s="26"/>
      <c r="N122" s="26"/>
      <c r="O122" s="66"/>
    </row>
    <row r="123" spans="1:16" x14ac:dyDescent="0.25">
      <c r="A123" s="88">
        <v>8</v>
      </c>
      <c r="B123" s="26"/>
      <c r="C123" s="90" t="s">
        <v>263</v>
      </c>
      <c r="D123" s="20" t="s">
        <v>174</v>
      </c>
      <c r="E123" s="28" t="s">
        <v>40</v>
      </c>
      <c r="F123" s="49">
        <v>10</v>
      </c>
      <c r="G123" s="49">
        <v>1000</v>
      </c>
      <c r="H123" s="27">
        <f t="shared" si="16"/>
        <v>10000</v>
      </c>
      <c r="I123" s="50">
        <f t="shared" si="18"/>
        <v>1600</v>
      </c>
      <c r="J123" s="50">
        <f t="shared" si="17"/>
        <v>11600</v>
      </c>
      <c r="K123" s="20" t="s">
        <v>297</v>
      </c>
      <c r="L123" s="28" t="s">
        <v>161</v>
      </c>
      <c r="M123" s="26"/>
      <c r="N123" s="26"/>
      <c r="O123" s="66"/>
    </row>
    <row r="124" spans="1:16" x14ac:dyDescent="0.25">
      <c r="A124" s="88">
        <v>9</v>
      </c>
      <c r="B124" s="26"/>
      <c r="C124" s="90" t="s">
        <v>191</v>
      </c>
      <c r="D124" s="20" t="s">
        <v>174</v>
      </c>
      <c r="E124" s="28" t="s">
        <v>40</v>
      </c>
      <c r="F124" s="49">
        <v>30</v>
      </c>
      <c r="G124" s="49">
        <v>1500</v>
      </c>
      <c r="H124" s="27">
        <f t="shared" si="16"/>
        <v>45000</v>
      </c>
      <c r="I124" s="50">
        <f t="shared" si="18"/>
        <v>7200</v>
      </c>
      <c r="J124" s="50">
        <f t="shared" si="17"/>
        <v>52200</v>
      </c>
      <c r="K124" s="20" t="s">
        <v>297</v>
      </c>
      <c r="L124" s="28" t="s">
        <v>161</v>
      </c>
      <c r="M124" s="26"/>
      <c r="N124" s="26"/>
      <c r="O124" s="66"/>
    </row>
    <row r="125" spans="1:16" x14ac:dyDescent="0.25">
      <c r="A125" s="88">
        <v>10</v>
      </c>
      <c r="B125" s="26"/>
      <c r="C125" s="90" t="s">
        <v>264</v>
      </c>
      <c r="D125" s="20" t="s">
        <v>174</v>
      </c>
      <c r="E125" s="28" t="s">
        <v>40</v>
      </c>
      <c r="F125" s="49">
        <v>10</v>
      </c>
      <c r="G125" s="49">
        <v>900</v>
      </c>
      <c r="H125" s="27">
        <f t="shared" si="16"/>
        <v>9000</v>
      </c>
      <c r="I125" s="50">
        <f t="shared" si="18"/>
        <v>1440</v>
      </c>
      <c r="J125" s="50">
        <f t="shared" si="17"/>
        <v>10440</v>
      </c>
      <c r="K125" s="20" t="s">
        <v>297</v>
      </c>
      <c r="L125" s="28" t="s">
        <v>161</v>
      </c>
      <c r="M125" s="26"/>
      <c r="N125" s="26"/>
      <c r="O125" s="66"/>
    </row>
    <row r="126" spans="1:16" x14ac:dyDescent="0.25">
      <c r="A126" s="88">
        <v>11</v>
      </c>
      <c r="B126" s="26"/>
      <c r="C126" s="90" t="s">
        <v>265</v>
      </c>
      <c r="D126" s="20" t="s">
        <v>174</v>
      </c>
      <c r="E126" s="28" t="s">
        <v>40</v>
      </c>
      <c r="F126" s="49">
        <v>10</v>
      </c>
      <c r="G126" s="49">
        <v>950</v>
      </c>
      <c r="H126" s="27">
        <f t="shared" si="16"/>
        <v>9500</v>
      </c>
      <c r="I126" s="50">
        <f t="shared" si="18"/>
        <v>1520</v>
      </c>
      <c r="J126" s="50">
        <f t="shared" si="17"/>
        <v>11020</v>
      </c>
      <c r="K126" s="20" t="s">
        <v>297</v>
      </c>
      <c r="L126" s="28" t="s">
        <v>161</v>
      </c>
      <c r="M126" s="26"/>
      <c r="N126" s="26"/>
      <c r="O126" s="66"/>
    </row>
    <row r="127" spans="1:16" x14ac:dyDescent="0.25">
      <c r="A127" s="88">
        <v>12</v>
      </c>
      <c r="B127" s="26"/>
      <c r="C127" s="90" t="s">
        <v>266</v>
      </c>
      <c r="D127" s="20" t="s">
        <v>174</v>
      </c>
      <c r="E127" s="28" t="s">
        <v>40</v>
      </c>
      <c r="F127" s="49">
        <v>10</v>
      </c>
      <c r="G127" s="49">
        <v>950</v>
      </c>
      <c r="H127" s="27">
        <f t="shared" si="16"/>
        <v>9500</v>
      </c>
      <c r="I127" s="50">
        <f t="shared" si="18"/>
        <v>1520</v>
      </c>
      <c r="J127" s="50">
        <f t="shared" si="17"/>
        <v>11020</v>
      </c>
      <c r="K127" s="20" t="s">
        <v>297</v>
      </c>
      <c r="L127" s="28" t="s">
        <v>161</v>
      </c>
      <c r="M127" s="26"/>
      <c r="N127" s="26"/>
      <c r="O127" s="66"/>
    </row>
    <row r="128" spans="1:16" x14ac:dyDescent="0.25">
      <c r="A128" s="88">
        <v>13</v>
      </c>
      <c r="B128" s="26"/>
      <c r="C128" s="90" t="s">
        <v>267</v>
      </c>
      <c r="D128" s="20" t="s">
        <v>174</v>
      </c>
      <c r="E128" s="28" t="s">
        <v>40</v>
      </c>
      <c r="F128" s="49">
        <v>10</v>
      </c>
      <c r="G128" s="49">
        <v>1050</v>
      </c>
      <c r="H128" s="27">
        <f t="shared" si="16"/>
        <v>10500</v>
      </c>
      <c r="I128" s="50">
        <f t="shared" si="18"/>
        <v>1680</v>
      </c>
      <c r="J128" s="50">
        <f t="shared" si="17"/>
        <v>12180</v>
      </c>
      <c r="K128" s="20" t="s">
        <v>297</v>
      </c>
      <c r="L128" s="28" t="s">
        <v>161</v>
      </c>
      <c r="M128" s="26"/>
      <c r="N128" s="26"/>
      <c r="O128" s="66"/>
    </row>
    <row r="129" spans="1:15" x14ac:dyDescent="0.25">
      <c r="A129" s="88">
        <v>14</v>
      </c>
      <c r="B129" s="26"/>
      <c r="C129" s="90" t="s">
        <v>268</v>
      </c>
      <c r="D129" s="20" t="s">
        <v>174</v>
      </c>
      <c r="E129" s="28" t="s">
        <v>40</v>
      </c>
      <c r="F129" s="49">
        <v>25</v>
      </c>
      <c r="G129" s="49">
        <v>1000</v>
      </c>
      <c r="H129" s="27">
        <f t="shared" si="16"/>
        <v>25000</v>
      </c>
      <c r="I129" s="50">
        <f t="shared" si="18"/>
        <v>4000</v>
      </c>
      <c r="J129" s="50">
        <f t="shared" si="17"/>
        <v>29000</v>
      </c>
      <c r="K129" s="20" t="s">
        <v>297</v>
      </c>
      <c r="L129" s="28" t="s">
        <v>161</v>
      </c>
      <c r="M129" s="26"/>
      <c r="N129" s="26"/>
      <c r="O129" s="66"/>
    </row>
    <row r="130" spans="1:15" x14ac:dyDescent="0.25">
      <c r="A130" s="88">
        <v>15</v>
      </c>
      <c r="B130" s="26"/>
      <c r="C130" s="89" t="s">
        <v>269</v>
      </c>
      <c r="D130" s="20" t="s">
        <v>174</v>
      </c>
      <c r="E130" s="28" t="s">
        <v>40</v>
      </c>
      <c r="F130" s="49">
        <v>7</v>
      </c>
      <c r="G130" s="49">
        <v>1100</v>
      </c>
      <c r="H130" s="27">
        <f t="shared" si="16"/>
        <v>7700</v>
      </c>
      <c r="I130" s="50">
        <f t="shared" si="18"/>
        <v>1232</v>
      </c>
      <c r="J130" s="50">
        <f t="shared" si="17"/>
        <v>8932</v>
      </c>
      <c r="K130" s="20" t="s">
        <v>297</v>
      </c>
      <c r="L130" s="28" t="s">
        <v>161</v>
      </c>
      <c r="M130" s="26"/>
      <c r="N130" s="26"/>
      <c r="O130" s="66"/>
    </row>
    <row r="131" spans="1:15" ht="31.5" x14ac:dyDescent="0.25">
      <c r="A131" s="88">
        <v>16</v>
      </c>
      <c r="B131" s="26"/>
      <c r="C131" s="90" t="s">
        <v>270</v>
      </c>
      <c r="D131" s="20" t="s">
        <v>174</v>
      </c>
      <c r="E131" s="28" t="s">
        <v>40</v>
      </c>
      <c r="F131" s="49">
        <v>25</v>
      </c>
      <c r="G131" s="49">
        <v>500</v>
      </c>
      <c r="H131" s="27">
        <f t="shared" si="16"/>
        <v>12500</v>
      </c>
      <c r="I131" s="50">
        <f t="shared" si="18"/>
        <v>2000</v>
      </c>
      <c r="J131" s="50">
        <f t="shared" si="17"/>
        <v>14500</v>
      </c>
      <c r="K131" s="20" t="s">
        <v>297</v>
      </c>
      <c r="L131" s="28" t="s">
        <v>161</v>
      </c>
      <c r="M131" s="26"/>
      <c r="N131" s="26"/>
      <c r="O131" s="66"/>
    </row>
    <row r="132" spans="1:15" ht="31.5" x14ac:dyDescent="0.25">
      <c r="A132" s="88">
        <v>17</v>
      </c>
      <c r="B132" s="91"/>
      <c r="C132" s="90" t="s">
        <v>271</v>
      </c>
      <c r="D132" s="20" t="s">
        <v>174</v>
      </c>
      <c r="E132" s="28" t="s">
        <v>40</v>
      </c>
      <c r="F132" s="49">
        <v>30</v>
      </c>
      <c r="G132" s="49">
        <v>6000</v>
      </c>
      <c r="H132" s="27">
        <f t="shared" si="16"/>
        <v>180000</v>
      </c>
      <c r="I132" s="50">
        <f t="shared" si="18"/>
        <v>28800</v>
      </c>
      <c r="J132" s="50">
        <f>H132+I132</f>
        <v>208800</v>
      </c>
      <c r="K132" s="20" t="s">
        <v>297</v>
      </c>
      <c r="L132" s="28" t="s">
        <v>161</v>
      </c>
      <c r="M132" s="26"/>
      <c r="N132" s="26"/>
      <c r="O132" s="66"/>
    </row>
    <row r="133" spans="1:15" ht="31.5" x14ac:dyDescent="0.25">
      <c r="A133" s="88">
        <v>18</v>
      </c>
      <c r="B133" s="91"/>
      <c r="C133" s="90" t="s">
        <v>272</v>
      </c>
      <c r="D133" s="20" t="s">
        <v>174</v>
      </c>
      <c r="E133" s="28" t="s">
        <v>40</v>
      </c>
      <c r="F133" s="49">
        <v>40</v>
      </c>
      <c r="G133" s="49">
        <v>5500</v>
      </c>
      <c r="H133" s="27">
        <f t="shared" si="16"/>
        <v>220000</v>
      </c>
      <c r="I133" s="50">
        <f t="shared" si="18"/>
        <v>35200</v>
      </c>
      <c r="J133" s="50">
        <f t="shared" si="17"/>
        <v>255200</v>
      </c>
      <c r="K133" s="20" t="s">
        <v>297</v>
      </c>
      <c r="L133" s="28" t="s">
        <v>161</v>
      </c>
      <c r="M133" s="26"/>
      <c r="N133" s="26"/>
      <c r="O133" s="66"/>
    </row>
    <row r="134" spans="1:15" x14ac:dyDescent="0.25">
      <c r="A134" s="88">
        <v>19</v>
      </c>
      <c r="B134" s="26"/>
      <c r="C134" s="90" t="s">
        <v>298</v>
      </c>
      <c r="D134" s="20" t="s">
        <v>174</v>
      </c>
      <c r="E134" s="28" t="s">
        <v>40</v>
      </c>
      <c r="F134" s="49">
        <v>5</v>
      </c>
      <c r="G134" s="49">
        <v>3500</v>
      </c>
      <c r="H134" s="27">
        <f t="shared" si="16"/>
        <v>17500</v>
      </c>
      <c r="I134" s="50">
        <f t="shared" si="18"/>
        <v>2800</v>
      </c>
      <c r="J134" s="50">
        <f t="shared" si="17"/>
        <v>20300</v>
      </c>
      <c r="K134" s="20" t="s">
        <v>297</v>
      </c>
      <c r="L134" s="28" t="s">
        <v>161</v>
      </c>
      <c r="M134" s="26"/>
      <c r="N134" s="26"/>
      <c r="O134" s="66"/>
    </row>
    <row r="135" spans="1:15" x14ac:dyDescent="0.25">
      <c r="A135" s="88">
        <v>20</v>
      </c>
      <c r="B135" s="26"/>
      <c r="C135" s="90" t="s">
        <v>390</v>
      </c>
      <c r="D135" s="20" t="s">
        <v>174</v>
      </c>
      <c r="E135" s="28" t="s">
        <v>40</v>
      </c>
      <c r="F135" s="49">
        <v>10</v>
      </c>
      <c r="G135" s="49">
        <v>2800</v>
      </c>
      <c r="H135" s="27">
        <f t="shared" si="16"/>
        <v>28000</v>
      </c>
      <c r="I135" s="50">
        <f t="shared" si="18"/>
        <v>4480</v>
      </c>
      <c r="J135" s="50">
        <f t="shared" si="17"/>
        <v>32480</v>
      </c>
      <c r="K135" s="20" t="s">
        <v>297</v>
      </c>
      <c r="L135" s="28" t="s">
        <v>161</v>
      </c>
      <c r="M135" s="26"/>
      <c r="N135" s="26"/>
      <c r="O135" s="66"/>
    </row>
    <row r="136" spans="1:15" x14ac:dyDescent="0.25">
      <c r="A136" s="88">
        <v>21</v>
      </c>
      <c r="B136" s="26"/>
      <c r="C136" s="90" t="s">
        <v>177</v>
      </c>
      <c r="D136" s="20" t="s">
        <v>173</v>
      </c>
      <c r="E136" s="28" t="s">
        <v>40</v>
      </c>
      <c r="F136" s="49">
        <v>100</v>
      </c>
      <c r="G136" s="49">
        <v>140</v>
      </c>
      <c r="H136" s="27">
        <f t="shared" si="16"/>
        <v>14000</v>
      </c>
      <c r="I136" s="50">
        <f t="shared" si="18"/>
        <v>2240</v>
      </c>
      <c r="J136" s="50">
        <f t="shared" si="17"/>
        <v>16240</v>
      </c>
      <c r="K136" s="20" t="s">
        <v>297</v>
      </c>
      <c r="L136" s="28" t="s">
        <v>161</v>
      </c>
      <c r="M136" s="26"/>
      <c r="N136" s="26"/>
      <c r="O136" s="66"/>
    </row>
    <row r="137" spans="1:15" x14ac:dyDescent="0.25">
      <c r="A137" s="88">
        <v>22</v>
      </c>
      <c r="B137" s="26"/>
      <c r="C137" s="90" t="s">
        <v>178</v>
      </c>
      <c r="D137" s="20" t="s">
        <v>173</v>
      </c>
      <c r="E137" s="28" t="s">
        <v>40</v>
      </c>
      <c r="F137" s="49">
        <v>100</v>
      </c>
      <c r="G137" s="49">
        <v>550</v>
      </c>
      <c r="H137" s="27">
        <f t="shared" si="16"/>
        <v>55000</v>
      </c>
      <c r="I137" s="50">
        <f t="shared" si="18"/>
        <v>8800</v>
      </c>
      <c r="J137" s="50">
        <f t="shared" si="17"/>
        <v>63800</v>
      </c>
      <c r="K137" s="20" t="s">
        <v>297</v>
      </c>
      <c r="L137" s="28" t="s">
        <v>161</v>
      </c>
      <c r="M137" s="26"/>
      <c r="N137" s="26"/>
      <c r="O137" s="66"/>
    </row>
    <row r="138" spans="1:15" x14ac:dyDescent="0.25">
      <c r="A138" s="88">
        <v>23</v>
      </c>
      <c r="B138" s="26"/>
      <c r="C138" s="90" t="s">
        <v>273</v>
      </c>
      <c r="D138" s="20" t="s">
        <v>173</v>
      </c>
      <c r="E138" s="28" t="s">
        <v>40</v>
      </c>
      <c r="F138" s="49">
        <v>100</v>
      </c>
      <c r="G138" s="49">
        <v>600</v>
      </c>
      <c r="H138" s="27">
        <f t="shared" si="16"/>
        <v>60000</v>
      </c>
      <c r="I138" s="50">
        <f t="shared" si="18"/>
        <v>9600</v>
      </c>
      <c r="J138" s="50">
        <f t="shared" si="17"/>
        <v>69600</v>
      </c>
      <c r="K138" s="20" t="s">
        <v>297</v>
      </c>
      <c r="L138" s="28" t="s">
        <v>161</v>
      </c>
      <c r="M138" s="26"/>
      <c r="N138" s="26"/>
      <c r="O138" s="66"/>
    </row>
    <row r="139" spans="1:15" x14ac:dyDescent="0.25">
      <c r="A139" s="88">
        <v>24</v>
      </c>
      <c r="B139" s="26"/>
      <c r="C139" s="90" t="s">
        <v>274</v>
      </c>
      <c r="D139" s="20" t="s">
        <v>173</v>
      </c>
      <c r="E139" s="28" t="s">
        <v>40</v>
      </c>
      <c r="F139" s="49">
        <v>100</v>
      </c>
      <c r="G139" s="49">
        <v>200</v>
      </c>
      <c r="H139" s="27">
        <f t="shared" si="16"/>
        <v>20000</v>
      </c>
      <c r="I139" s="50">
        <f t="shared" si="18"/>
        <v>3200</v>
      </c>
      <c r="J139" s="50">
        <f t="shared" si="17"/>
        <v>23200</v>
      </c>
      <c r="K139" s="20" t="s">
        <v>297</v>
      </c>
      <c r="L139" s="28" t="s">
        <v>161</v>
      </c>
      <c r="M139" s="26"/>
      <c r="N139" s="26"/>
      <c r="O139" s="66"/>
    </row>
    <row r="140" spans="1:15" x14ac:dyDescent="0.25">
      <c r="A140" s="88">
        <v>25</v>
      </c>
      <c r="B140" s="26"/>
      <c r="C140" s="89" t="s">
        <v>275</v>
      </c>
      <c r="D140" s="20" t="s">
        <v>174</v>
      </c>
      <c r="E140" s="28" t="s">
        <v>40</v>
      </c>
      <c r="F140" s="49">
        <v>10</v>
      </c>
      <c r="G140" s="49">
        <v>300</v>
      </c>
      <c r="H140" s="27">
        <f t="shared" si="16"/>
        <v>3000</v>
      </c>
      <c r="I140" s="50">
        <f t="shared" si="18"/>
        <v>480</v>
      </c>
      <c r="J140" s="50">
        <f t="shared" si="17"/>
        <v>3480</v>
      </c>
      <c r="K140" s="20" t="s">
        <v>297</v>
      </c>
      <c r="L140" s="28" t="s">
        <v>161</v>
      </c>
      <c r="M140" s="26"/>
      <c r="N140" s="26"/>
      <c r="O140" s="66"/>
    </row>
    <row r="141" spans="1:15" x14ac:dyDescent="0.25">
      <c r="A141" s="88">
        <v>26</v>
      </c>
      <c r="B141" s="26"/>
      <c r="C141" s="89" t="s">
        <v>276</v>
      </c>
      <c r="D141" s="20" t="s">
        <v>174</v>
      </c>
      <c r="E141" s="28" t="s">
        <v>40</v>
      </c>
      <c r="F141" s="49">
        <v>30</v>
      </c>
      <c r="G141" s="49">
        <v>350</v>
      </c>
      <c r="H141" s="27">
        <f t="shared" si="16"/>
        <v>10500</v>
      </c>
      <c r="I141" s="50">
        <f t="shared" si="18"/>
        <v>1680</v>
      </c>
      <c r="J141" s="50">
        <f t="shared" si="17"/>
        <v>12180</v>
      </c>
      <c r="K141" s="20" t="s">
        <v>297</v>
      </c>
      <c r="L141" s="28" t="s">
        <v>161</v>
      </c>
      <c r="M141" s="26"/>
      <c r="N141" s="26"/>
      <c r="O141" s="66"/>
    </row>
    <row r="142" spans="1:15" x14ac:dyDescent="0.25">
      <c r="A142" s="88">
        <v>27</v>
      </c>
      <c r="B142" s="26"/>
      <c r="C142" s="89" t="s">
        <v>277</v>
      </c>
      <c r="D142" s="20" t="s">
        <v>174</v>
      </c>
      <c r="E142" s="28" t="s">
        <v>40</v>
      </c>
      <c r="F142" s="49">
        <v>20</v>
      </c>
      <c r="G142" s="49">
        <v>400</v>
      </c>
      <c r="H142" s="27">
        <f t="shared" si="16"/>
        <v>8000</v>
      </c>
      <c r="I142" s="50">
        <f t="shared" si="18"/>
        <v>1280</v>
      </c>
      <c r="J142" s="50">
        <f t="shared" si="17"/>
        <v>9280</v>
      </c>
      <c r="K142" s="20" t="s">
        <v>297</v>
      </c>
      <c r="L142" s="28" t="s">
        <v>161</v>
      </c>
      <c r="M142" s="26"/>
      <c r="N142" s="26"/>
      <c r="O142" s="66"/>
    </row>
    <row r="143" spans="1:15" x14ac:dyDescent="0.25">
      <c r="A143" s="88">
        <v>28</v>
      </c>
      <c r="B143" s="26"/>
      <c r="C143" s="90" t="s">
        <v>172</v>
      </c>
      <c r="D143" s="20" t="s">
        <v>229</v>
      </c>
      <c r="E143" s="28" t="s">
        <v>40</v>
      </c>
      <c r="F143" s="49">
        <v>100</v>
      </c>
      <c r="G143" s="49">
        <v>480</v>
      </c>
      <c r="H143" s="27">
        <f t="shared" si="16"/>
        <v>48000</v>
      </c>
      <c r="I143" s="50">
        <f t="shared" si="18"/>
        <v>7680</v>
      </c>
      <c r="J143" s="50">
        <f t="shared" si="17"/>
        <v>55680</v>
      </c>
      <c r="K143" s="20" t="s">
        <v>297</v>
      </c>
      <c r="L143" s="28" t="s">
        <v>161</v>
      </c>
      <c r="M143" s="26"/>
      <c r="N143" s="26"/>
      <c r="O143" s="66"/>
    </row>
    <row r="144" spans="1:15" x14ac:dyDescent="0.25">
      <c r="A144" s="88">
        <v>29</v>
      </c>
      <c r="B144" s="26"/>
      <c r="C144" s="90" t="s">
        <v>391</v>
      </c>
      <c r="D144" s="20" t="s">
        <v>174</v>
      </c>
      <c r="E144" s="28" t="s">
        <v>40</v>
      </c>
      <c r="F144" s="49">
        <v>20</v>
      </c>
      <c r="G144" s="49">
        <v>400</v>
      </c>
      <c r="H144" s="27">
        <f t="shared" si="16"/>
        <v>8000</v>
      </c>
      <c r="I144" s="50">
        <f t="shared" si="18"/>
        <v>1280</v>
      </c>
      <c r="J144" s="50">
        <f t="shared" si="17"/>
        <v>9280</v>
      </c>
      <c r="K144" s="20" t="s">
        <v>297</v>
      </c>
      <c r="L144" s="28" t="s">
        <v>161</v>
      </c>
      <c r="M144" s="26"/>
      <c r="N144" s="26"/>
      <c r="O144" s="66"/>
    </row>
    <row r="145" spans="1:15" x14ac:dyDescent="0.25">
      <c r="A145" s="88">
        <v>30</v>
      </c>
      <c r="B145" s="26"/>
      <c r="C145" s="90" t="s">
        <v>179</v>
      </c>
      <c r="D145" s="20" t="s">
        <v>174</v>
      </c>
      <c r="E145" s="28" t="s">
        <v>40</v>
      </c>
      <c r="F145" s="49">
        <v>10</v>
      </c>
      <c r="G145" s="49">
        <v>350</v>
      </c>
      <c r="H145" s="27">
        <f t="shared" si="16"/>
        <v>3500</v>
      </c>
      <c r="I145" s="50">
        <f t="shared" si="18"/>
        <v>560</v>
      </c>
      <c r="J145" s="50">
        <f t="shared" si="17"/>
        <v>4060</v>
      </c>
      <c r="K145" s="20" t="s">
        <v>297</v>
      </c>
      <c r="L145" s="28" t="s">
        <v>161</v>
      </c>
      <c r="M145" s="26"/>
      <c r="N145" s="26"/>
      <c r="O145" s="66"/>
    </row>
    <row r="146" spans="1:15" x14ac:dyDescent="0.25">
      <c r="A146" s="88">
        <v>31</v>
      </c>
      <c r="B146" s="26"/>
      <c r="C146" s="90" t="s">
        <v>278</v>
      </c>
      <c r="D146" s="20" t="s">
        <v>174</v>
      </c>
      <c r="E146" s="28" t="s">
        <v>40</v>
      </c>
      <c r="F146" s="49">
        <v>5</v>
      </c>
      <c r="G146" s="49">
        <v>3800</v>
      </c>
      <c r="H146" s="27">
        <f t="shared" si="16"/>
        <v>19000</v>
      </c>
      <c r="I146" s="50">
        <f t="shared" si="18"/>
        <v>3040</v>
      </c>
      <c r="J146" s="50">
        <f t="shared" si="17"/>
        <v>22040</v>
      </c>
      <c r="K146" s="20" t="s">
        <v>297</v>
      </c>
      <c r="L146" s="28" t="s">
        <v>161</v>
      </c>
      <c r="M146" s="26"/>
      <c r="N146" s="26"/>
      <c r="O146" s="66"/>
    </row>
    <row r="147" spans="1:15" x14ac:dyDescent="0.25">
      <c r="A147" s="88">
        <v>32</v>
      </c>
      <c r="B147" s="26"/>
      <c r="C147" s="90" t="s">
        <v>299</v>
      </c>
      <c r="D147" s="20" t="s">
        <v>174</v>
      </c>
      <c r="E147" s="28" t="s">
        <v>40</v>
      </c>
      <c r="F147" s="49">
        <v>7</v>
      </c>
      <c r="G147" s="49">
        <v>5500</v>
      </c>
      <c r="H147" s="27">
        <f t="shared" si="16"/>
        <v>38500</v>
      </c>
      <c r="I147" s="50">
        <f t="shared" si="18"/>
        <v>6160</v>
      </c>
      <c r="J147" s="50">
        <f t="shared" si="17"/>
        <v>44660</v>
      </c>
      <c r="K147" s="20" t="s">
        <v>297</v>
      </c>
      <c r="L147" s="28" t="s">
        <v>161</v>
      </c>
      <c r="M147" s="26"/>
      <c r="N147" s="26"/>
      <c r="O147" s="66"/>
    </row>
    <row r="148" spans="1:15" ht="31.5" x14ac:dyDescent="0.25">
      <c r="A148" s="88">
        <v>33</v>
      </c>
      <c r="B148" s="26"/>
      <c r="C148" s="90" t="s">
        <v>300</v>
      </c>
      <c r="D148" s="20" t="s">
        <v>174</v>
      </c>
      <c r="E148" s="28" t="s">
        <v>40</v>
      </c>
      <c r="F148" s="49">
        <v>10</v>
      </c>
      <c r="G148" s="49">
        <v>1000</v>
      </c>
      <c r="H148" s="27">
        <f t="shared" si="16"/>
        <v>10000</v>
      </c>
      <c r="I148" s="50">
        <f t="shared" si="18"/>
        <v>1600</v>
      </c>
      <c r="J148" s="50">
        <f t="shared" si="17"/>
        <v>11600</v>
      </c>
      <c r="K148" s="20" t="s">
        <v>297</v>
      </c>
      <c r="L148" s="28" t="s">
        <v>161</v>
      </c>
      <c r="M148" s="26"/>
      <c r="N148" s="26"/>
      <c r="O148" s="66"/>
    </row>
    <row r="149" spans="1:15" x14ac:dyDescent="0.25">
      <c r="A149" s="88">
        <v>34</v>
      </c>
      <c r="B149" s="26"/>
      <c r="C149" s="90" t="s">
        <v>279</v>
      </c>
      <c r="D149" s="20" t="s">
        <v>181</v>
      </c>
      <c r="E149" s="28" t="s">
        <v>40</v>
      </c>
      <c r="F149" s="49">
        <v>5</v>
      </c>
      <c r="G149" s="49">
        <v>500</v>
      </c>
      <c r="H149" s="27">
        <f t="shared" si="16"/>
        <v>2500</v>
      </c>
      <c r="I149" s="50">
        <f t="shared" si="18"/>
        <v>400</v>
      </c>
      <c r="J149" s="50">
        <f t="shared" si="17"/>
        <v>2900</v>
      </c>
      <c r="K149" s="20" t="s">
        <v>297</v>
      </c>
      <c r="L149" s="28" t="s">
        <v>161</v>
      </c>
      <c r="M149" s="26"/>
      <c r="N149" s="26"/>
      <c r="O149" s="66"/>
    </row>
    <row r="150" spans="1:15" x14ac:dyDescent="0.25">
      <c r="A150" s="88">
        <v>35</v>
      </c>
      <c r="B150" s="26"/>
      <c r="C150" s="89" t="s">
        <v>280</v>
      </c>
      <c r="D150" s="20" t="s">
        <v>181</v>
      </c>
      <c r="E150" s="28" t="s">
        <v>40</v>
      </c>
      <c r="F150" s="49">
        <v>5</v>
      </c>
      <c r="G150" s="49">
        <v>650</v>
      </c>
      <c r="H150" s="27">
        <f t="shared" si="16"/>
        <v>3250</v>
      </c>
      <c r="I150" s="50">
        <f t="shared" si="18"/>
        <v>520</v>
      </c>
      <c r="J150" s="50">
        <f t="shared" si="17"/>
        <v>3770</v>
      </c>
      <c r="K150" s="20" t="s">
        <v>297</v>
      </c>
      <c r="L150" s="28" t="s">
        <v>161</v>
      </c>
      <c r="M150" s="26"/>
      <c r="N150" s="26"/>
      <c r="O150" s="66"/>
    </row>
    <row r="151" spans="1:15" x14ac:dyDescent="0.25">
      <c r="A151" s="88">
        <v>36</v>
      </c>
      <c r="B151" s="26"/>
      <c r="C151" s="90" t="s">
        <v>281</v>
      </c>
      <c r="D151" s="20" t="s">
        <v>181</v>
      </c>
      <c r="E151" s="28" t="s">
        <v>40</v>
      </c>
      <c r="F151" s="49">
        <v>3</v>
      </c>
      <c r="G151" s="49">
        <v>450</v>
      </c>
      <c r="H151" s="27">
        <f t="shared" si="16"/>
        <v>1350</v>
      </c>
      <c r="I151" s="50">
        <f t="shared" si="18"/>
        <v>216</v>
      </c>
      <c r="J151" s="50">
        <f t="shared" si="17"/>
        <v>1566</v>
      </c>
      <c r="K151" s="20" t="s">
        <v>297</v>
      </c>
      <c r="L151" s="28" t="s">
        <v>161</v>
      </c>
      <c r="M151" s="26"/>
      <c r="N151" s="26"/>
      <c r="O151" s="66"/>
    </row>
    <row r="152" spans="1:15" x14ac:dyDescent="0.25">
      <c r="A152" s="88">
        <v>37</v>
      </c>
      <c r="B152" s="26"/>
      <c r="C152" s="90" t="s">
        <v>180</v>
      </c>
      <c r="D152" s="20" t="s">
        <v>181</v>
      </c>
      <c r="E152" s="28" t="s">
        <v>40</v>
      </c>
      <c r="F152" s="49">
        <v>5</v>
      </c>
      <c r="G152" s="49">
        <v>500</v>
      </c>
      <c r="H152" s="27">
        <f t="shared" si="16"/>
        <v>2500</v>
      </c>
      <c r="I152" s="50">
        <f t="shared" si="18"/>
        <v>400</v>
      </c>
      <c r="J152" s="50">
        <f t="shared" si="17"/>
        <v>2900</v>
      </c>
      <c r="K152" s="20" t="s">
        <v>297</v>
      </c>
      <c r="L152" s="28" t="s">
        <v>161</v>
      </c>
      <c r="M152" s="26"/>
      <c r="N152" s="26"/>
      <c r="O152" s="66"/>
    </row>
    <row r="153" spans="1:15" x14ac:dyDescent="0.25">
      <c r="A153" s="88">
        <v>38</v>
      </c>
      <c r="B153" s="26"/>
      <c r="C153" s="90" t="s">
        <v>182</v>
      </c>
      <c r="D153" s="20" t="s">
        <v>181</v>
      </c>
      <c r="E153" s="28" t="s">
        <v>40</v>
      </c>
      <c r="F153" s="49">
        <v>5</v>
      </c>
      <c r="G153" s="49">
        <v>550</v>
      </c>
      <c r="H153" s="27">
        <f t="shared" si="16"/>
        <v>2750</v>
      </c>
      <c r="I153" s="50">
        <f t="shared" si="18"/>
        <v>440</v>
      </c>
      <c r="J153" s="50">
        <f t="shared" si="17"/>
        <v>3190</v>
      </c>
      <c r="K153" s="20" t="s">
        <v>297</v>
      </c>
      <c r="L153" s="28" t="s">
        <v>161</v>
      </c>
      <c r="M153" s="26"/>
      <c r="N153" s="26"/>
      <c r="O153" s="66"/>
    </row>
    <row r="154" spans="1:15" x14ac:dyDescent="0.25">
      <c r="A154" s="88">
        <v>39</v>
      </c>
      <c r="B154" s="26"/>
      <c r="C154" s="90" t="s">
        <v>282</v>
      </c>
      <c r="D154" s="20" t="s">
        <v>181</v>
      </c>
      <c r="E154" s="28" t="s">
        <v>40</v>
      </c>
      <c r="F154" s="49">
        <v>4</v>
      </c>
      <c r="G154" s="49">
        <v>700</v>
      </c>
      <c r="H154" s="27">
        <f t="shared" si="16"/>
        <v>2800</v>
      </c>
      <c r="I154" s="50">
        <f t="shared" si="18"/>
        <v>448</v>
      </c>
      <c r="J154" s="50">
        <f t="shared" si="17"/>
        <v>3248</v>
      </c>
      <c r="K154" s="20" t="s">
        <v>297</v>
      </c>
      <c r="L154" s="28" t="s">
        <v>161</v>
      </c>
      <c r="M154" s="26"/>
      <c r="N154" s="26"/>
      <c r="O154" s="66"/>
    </row>
    <row r="155" spans="1:15" x14ac:dyDescent="0.25">
      <c r="A155" s="88">
        <v>40</v>
      </c>
      <c r="B155" s="26"/>
      <c r="C155" s="92" t="s">
        <v>283</v>
      </c>
      <c r="D155" s="20" t="s">
        <v>181</v>
      </c>
      <c r="E155" s="28" t="s">
        <v>40</v>
      </c>
      <c r="F155" s="49">
        <v>3</v>
      </c>
      <c r="G155" s="49">
        <v>800</v>
      </c>
      <c r="H155" s="27">
        <f t="shared" si="16"/>
        <v>2400</v>
      </c>
      <c r="I155" s="50">
        <f t="shared" si="18"/>
        <v>384</v>
      </c>
      <c r="J155" s="50">
        <f t="shared" si="17"/>
        <v>2784</v>
      </c>
      <c r="K155" s="20" t="s">
        <v>297</v>
      </c>
      <c r="L155" s="28" t="s">
        <v>161</v>
      </c>
      <c r="M155" s="26"/>
      <c r="N155" s="26"/>
      <c r="O155" s="66"/>
    </row>
    <row r="156" spans="1:15" x14ac:dyDescent="0.25">
      <c r="A156" s="88">
        <v>41</v>
      </c>
      <c r="B156" s="26"/>
      <c r="C156" s="90" t="s">
        <v>284</v>
      </c>
      <c r="D156" s="20" t="s">
        <v>174</v>
      </c>
      <c r="E156" s="28" t="s">
        <v>40</v>
      </c>
      <c r="F156" s="49">
        <v>10</v>
      </c>
      <c r="G156" s="49">
        <v>700</v>
      </c>
      <c r="H156" s="27">
        <f t="shared" si="16"/>
        <v>7000</v>
      </c>
      <c r="I156" s="50">
        <f t="shared" si="18"/>
        <v>1120</v>
      </c>
      <c r="J156" s="50">
        <f t="shared" si="17"/>
        <v>8120</v>
      </c>
      <c r="K156" s="20" t="s">
        <v>297</v>
      </c>
      <c r="L156" s="28" t="s">
        <v>161</v>
      </c>
      <c r="M156" s="26"/>
      <c r="N156" s="26"/>
      <c r="O156" s="66"/>
    </row>
    <row r="157" spans="1:15" x14ac:dyDescent="0.25">
      <c r="A157" s="88">
        <v>42</v>
      </c>
      <c r="B157" s="26"/>
      <c r="C157" s="90" t="s">
        <v>285</v>
      </c>
      <c r="D157" s="20" t="s">
        <v>59</v>
      </c>
      <c r="E157" s="28" t="s">
        <v>40</v>
      </c>
      <c r="F157" s="49">
        <v>3</v>
      </c>
      <c r="G157" s="49">
        <v>4000</v>
      </c>
      <c r="H157" s="27">
        <f t="shared" si="16"/>
        <v>12000</v>
      </c>
      <c r="I157" s="50">
        <f t="shared" si="18"/>
        <v>1920</v>
      </c>
      <c r="J157" s="50">
        <f t="shared" si="17"/>
        <v>13920</v>
      </c>
      <c r="K157" s="20" t="s">
        <v>297</v>
      </c>
      <c r="L157" s="28" t="s">
        <v>161</v>
      </c>
      <c r="M157" s="26"/>
      <c r="N157" s="26"/>
      <c r="O157" s="66"/>
    </row>
    <row r="158" spans="1:15" ht="47.25" x14ac:dyDescent="0.25">
      <c r="A158" s="88">
        <v>43</v>
      </c>
      <c r="B158" s="26"/>
      <c r="C158" s="90" t="s">
        <v>301</v>
      </c>
      <c r="D158" s="20" t="s">
        <v>174</v>
      </c>
      <c r="E158" s="28" t="s">
        <v>40</v>
      </c>
      <c r="F158" s="49">
        <v>1</v>
      </c>
      <c r="G158" s="49">
        <v>470000</v>
      </c>
      <c r="H158" s="27">
        <f t="shared" si="16"/>
        <v>470000</v>
      </c>
      <c r="I158" s="50">
        <f t="shared" si="18"/>
        <v>75200</v>
      </c>
      <c r="J158" s="50">
        <f t="shared" si="17"/>
        <v>545200</v>
      </c>
      <c r="K158" s="20" t="s">
        <v>297</v>
      </c>
      <c r="L158" s="28" t="s">
        <v>161</v>
      </c>
      <c r="M158" s="26"/>
      <c r="N158" s="26"/>
      <c r="O158" s="66"/>
    </row>
    <row r="159" spans="1:15" ht="78.75" x14ac:dyDescent="0.25">
      <c r="A159" s="88">
        <v>44</v>
      </c>
      <c r="B159" s="26"/>
      <c r="C159" s="90" t="s">
        <v>302</v>
      </c>
      <c r="D159" s="20" t="s">
        <v>174</v>
      </c>
      <c r="E159" s="28" t="s">
        <v>40</v>
      </c>
      <c r="F159" s="49">
        <v>1</v>
      </c>
      <c r="G159" s="49">
        <v>3500000</v>
      </c>
      <c r="H159" s="27">
        <f t="shared" si="16"/>
        <v>3500000</v>
      </c>
      <c r="I159" s="50">
        <f t="shared" si="18"/>
        <v>560000</v>
      </c>
      <c r="J159" s="50">
        <f t="shared" si="17"/>
        <v>4060000</v>
      </c>
      <c r="K159" s="20" t="s">
        <v>297</v>
      </c>
      <c r="L159" s="28" t="s">
        <v>161</v>
      </c>
      <c r="M159" s="26"/>
      <c r="N159" s="26"/>
      <c r="O159" s="66"/>
    </row>
    <row r="160" spans="1:15" x14ac:dyDescent="0.25">
      <c r="A160" s="88">
        <v>45</v>
      </c>
      <c r="B160" s="26"/>
      <c r="C160" s="90" t="s">
        <v>286</v>
      </c>
      <c r="D160" s="20" t="s">
        <v>59</v>
      </c>
      <c r="E160" s="28" t="s">
        <v>40</v>
      </c>
      <c r="F160" s="49">
        <v>2</v>
      </c>
      <c r="G160" s="49">
        <v>2000</v>
      </c>
      <c r="H160" s="27">
        <f t="shared" si="16"/>
        <v>4000</v>
      </c>
      <c r="I160" s="50">
        <f t="shared" si="18"/>
        <v>640</v>
      </c>
      <c r="J160" s="50">
        <f t="shared" si="17"/>
        <v>4640</v>
      </c>
      <c r="K160" s="20" t="s">
        <v>297</v>
      </c>
      <c r="L160" s="28" t="s">
        <v>161</v>
      </c>
      <c r="M160" s="26"/>
      <c r="N160" s="26"/>
      <c r="O160" s="66"/>
    </row>
    <row r="161" spans="1:15" x14ac:dyDescent="0.25">
      <c r="A161" s="88">
        <v>46</v>
      </c>
      <c r="B161" s="26"/>
      <c r="C161" s="90" t="s">
        <v>303</v>
      </c>
      <c r="D161" s="20" t="s">
        <v>59</v>
      </c>
      <c r="E161" s="28" t="s">
        <v>40</v>
      </c>
      <c r="F161" s="49">
        <v>2</v>
      </c>
      <c r="G161" s="49">
        <v>1000</v>
      </c>
      <c r="H161" s="27">
        <f t="shared" si="16"/>
        <v>2000</v>
      </c>
      <c r="I161" s="50">
        <f t="shared" si="18"/>
        <v>320</v>
      </c>
      <c r="J161" s="50">
        <f t="shared" si="17"/>
        <v>2320</v>
      </c>
      <c r="K161" s="20" t="s">
        <v>297</v>
      </c>
      <c r="L161" s="28" t="s">
        <v>161</v>
      </c>
      <c r="M161" s="26"/>
      <c r="N161" s="26"/>
      <c r="O161" s="66"/>
    </row>
    <row r="162" spans="1:15" x14ac:dyDescent="0.25">
      <c r="A162" s="88">
        <v>47</v>
      </c>
      <c r="B162" s="26"/>
      <c r="C162" s="90" t="s">
        <v>287</v>
      </c>
      <c r="D162" s="20" t="s">
        <v>59</v>
      </c>
      <c r="E162" s="28" t="s">
        <v>40</v>
      </c>
      <c r="F162" s="49">
        <v>2</v>
      </c>
      <c r="G162" s="49">
        <v>1100</v>
      </c>
      <c r="H162" s="27">
        <f t="shared" ref="H162:H250" si="19">F162*G162</f>
        <v>2200</v>
      </c>
      <c r="I162" s="50">
        <f t="shared" si="18"/>
        <v>352</v>
      </c>
      <c r="J162" s="50">
        <f t="shared" ref="J162:J250" si="20">H162+I162</f>
        <v>2552</v>
      </c>
      <c r="K162" s="20" t="s">
        <v>297</v>
      </c>
      <c r="L162" s="28" t="s">
        <v>161</v>
      </c>
      <c r="M162" s="26"/>
      <c r="N162" s="26"/>
      <c r="O162" s="66"/>
    </row>
    <row r="163" spans="1:15" x14ac:dyDescent="0.25">
      <c r="A163" s="88">
        <v>48</v>
      </c>
      <c r="B163" s="26"/>
      <c r="C163" s="90" t="s">
        <v>288</v>
      </c>
      <c r="D163" s="20" t="s">
        <v>59</v>
      </c>
      <c r="E163" s="28" t="s">
        <v>40</v>
      </c>
      <c r="F163" s="49">
        <v>2</v>
      </c>
      <c r="G163" s="49">
        <v>400</v>
      </c>
      <c r="H163" s="27">
        <f t="shared" si="19"/>
        <v>800</v>
      </c>
      <c r="I163" s="50">
        <f t="shared" ref="I163:I251" si="21">H163*16%</f>
        <v>128</v>
      </c>
      <c r="J163" s="50">
        <f t="shared" si="20"/>
        <v>928</v>
      </c>
      <c r="K163" s="20" t="s">
        <v>297</v>
      </c>
      <c r="L163" s="28" t="s">
        <v>161</v>
      </c>
      <c r="M163" s="26"/>
      <c r="N163" s="26"/>
      <c r="O163" s="66"/>
    </row>
    <row r="164" spans="1:15" x14ac:dyDescent="0.25">
      <c r="A164" s="88">
        <v>49</v>
      </c>
      <c r="B164" s="26"/>
      <c r="C164" s="90" t="s">
        <v>289</v>
      </c>
      <c r="D164" s="20" t="s">
        <v>59</v>
      </c>
      <c r="E164" s="28" t="s">
        <v>40</v>
      </c>
      <c r="F164" s="49">
        <v>2</v>
      </c>
      <c r="G164" s="49">
        <v>4000</v>
      </c>
      <c r="H164" s="27">
        <f t="shared" si="19"/>
        <v>8000</v>
      </c>
      <c r="I164" s="50">
        <f t="shared" si="21"/>
        <v>1280</v>
      </c>
      <c r="J164" s="50">
        <f t="shared" si="20"/>
        <v>9280</v>
      </c>
      <c r="K164" s="20" t="s">
        <v>297</v>
      </c>
      <c r="L164" s="28" t="s">
        <v>161</v>
      </c>
      <c r="M164" s="26"/>
      <c r="N164" s="26"/>
      <c r="O164" s="66"/>
    </row>
    <row r="165" spans="1:15" x14ac:dyDescent="0.25">
      <c r="A165" s="88">
        <v>50</v>
      </c>
      <c r="B165" s="26"/>
      <c r="C165" s="90" t="s">
        <v>290</v>
      </c>
      <c r="D165" s="20" t="s">
        <v>174</v>
      </c>
      <c r="E165" s="28" t="s">
        <v>40</v>
      </c>
      <c r="F165" s="49">
        <v>100</v>
      </c>
      <c r="G165" s="49">
        <v>42</v>
      </c>
      <c r="H165" s="27">
        <f t="shared" si="19"/>
        <v>4200</v>
      </c>
      <c r="I165" s="50">
        <f t="shared" si="21"/>
        <v>672</v>
      </c>
      <c r="J165" s="50">
        <f t="shared" si="20"/>
        <v>4872</v>
      </c>
      <c r="K165" s="20" t="s">
        <v>297</v>
      </c>
      <c r="L165" s="28" t="s">
        <v>161</v>
      </c>
      <c r="M165" s="26"/>
      <c r="N165" s="26"/>
      <c r="O165" s="66"/>
    </row>
    <row r="166" spans="1:15" x14ac:dyDescent="0.25">
      <c r="A166" s="88">
        <v>51</v>
      </c>
      <c r="B166" s="26"/>
      <c r="C166" s="90" t="s">
        <v>291</v>
      </c>
      <c r="D166" s="20" t="s">
        <v>174</v>
      </c>
      <c r="E166" s="28" t="s">
        <v>40</v>
      </c>
      <c r="F166" s="49">
        <v>10</v>
      </c>
      <c r="G166" s="49">
        <v>450</v>
      </c>
      <c r="H166" s="27">
        <f t="shared" si="19"/>
        <v>4500</v>
      </c>
      <c r="I166" s="50">
        <f t="shared" si="21"/>
        <v>720</v>
      </c>
      <c r="J166" s="50">
        <f t="shared" si="20"/>
        <v>5220</v>
      </c>
      <c r="K166" s="20" t="s">
        <v>297</v>
      </c>
      <c r="L166" s="28" t="s">
        <v>161</v>
      </c>
      <c r="M166" s="26"/>
      <c r="N166" s="26"/>
      <c r="O166" s="66"/>
    </row>
    <row r="167" spans="1:15" x14ac:dyDescent="0.25">
      <c r="A167" s="88">
        <v>52</v>
      </c>
      <c r="B167" s="26"/>
      <c r="C167" s="90" t="s">
        <v>292</v>
      </c>
      <c r="D167" s="20" t="s">
        <v>174</v>
      </c>
      <c r="E167" s="28" t="s">
        <v>40</v>
      </c>
      <c r="F167" s="49">
        <v>10</v>
      </c>
      <c r="G167" s="49">
        <v>500</v>
      </c>
      <c r="H167" s="27">
        <f t="shared" si="19"/>
        <v>5000</v>
      </c>
      <c r="I167" s="50">
        <f t="shared" si="21"/>
        <v>800</v>
      </c>
      <c r="J167" s="50">
        <f t="shared" si="20"/>
        <v>5800</v>
      </c>
      <c r="K167" s="20" t="s">
        <v>297</v>
      </c>
      <c r="L167" s="28" t="s">
        <v>161</v>
      </c>
      <c r="M167" s="26"/>
      <c r="N167" s="26"/>
      <c r="O167" s="66"/>
    </row>
    <row r="168" spans="1:15" ht="31.5" x14ac:dyDescent="0.25">
      <c r="A168" s="88">
        <v>53</v>
      </c>
      <c r="B168" s="26"/>
      <c r="C168" s="90" t="s">
        <v>293</v>
      </c>
      <c r="D168" s="20" t="s">
        <v>174</v>
      </c>
      <c r="E168" s="28" t="s">
        <v>40</v>
      </c>
      <c r="F168" s="49">
        <v>2</v>
      </c>
      <c r="G168" s="49">
        <v>7000</v>
      </c>
      <c r="H168" s="27">
        <f t="shared" si="19"/>
        <v>14000</v>
      </c>
      <c r="I168" s="50">
        <f t="shared" si="21"/>
        <v>2240</v>
      </c>
      <c r="J168" s="50">
        <f t="shared" si="20"/>
        <v>16240</v>
      </c>
      <c r="K168" s="20" t="s">
        <v>297</v>
      </c>
      <c r="L168" s="28" t="s">
        <v>161</v>
      </c>
      <c r="M168" s="26"/>
      <c r="N168" s="26"/>
      <c r="O168" s="66"/>
    </row>
    <row r="169" spans="1:15" x14ac:dyDescent="0.25">
      <c r="A169" s="88">
        <v>54</v>
      </c>
      <c r="B169" s="26"/>
      <c r="C169" s="90" t="s">
        <v>294</v>
      </c>
      <c r="D169" s="20" t="s">
        <v>174</v>
      </c>
      <c r="E169" s="28" t="s">
        <v>40</v>
      </c>
      <c r="F169" s="49">
        <v>2</v>
      </c>
      <c r="G169" s="49">
        <v>3500</v>
      </c>
      <c r="H169" s="27">
        <f t="shared" si="19"/>
        <v>7000</v>
      </c>
      <c r="I169" s="50">
        <f t="shared" si="21"/>
        <v>1120</v>
      </c>
      <c r="J169" s="50">
        <f t="shared" si="20"/>
        <v>8120</v>
      </c>
      <c r="K169" s="20" t="s">
        <v>297</v>
      </c>
      <c r="L169" s="28" t="s">
        <v>161</v>
      </c>
      <c r="M169" s="26"/>
      <c r="N169" s="26"/>
      <c r="O169" s="66"/>
    </row>
    <row r="170" spans="1:15" x14ac:dyDescent="0.25">
      <c r="A170" s="88">
        <v>55</v>
      </c>
      <c r="B170" s="26"/>
      <c r="C170" s="90" t="s">
        <v>295</v>
      </c>
      <c r="D170" s="20" t="s">
        <v>174</v>
      </c>
      <c r="E170" s="28" t="s">
        <v>40</v>
      </c>
      <c r="F170" s="49">
        <v>2</v>
      </c>
      <c r="G170" s="49">
        <v>4000</v>
      </c>
      <c r="H170" s="27">
        <f t="shared" si="19"/>
        <v>8000</v>
      </c>
      <c r="I170" s="50">
        <f t="shared" si="21"/>
        <v>1280</v>
      </c>
      <c r="J170" s="50">
        <f t="shared" si="20"/>
        <v>9280</v>
      </c>
      <c r="K170" s="20" t="s">
        <v>297</v>
      </c>
      <c r="L170" s="28" t="s">
        <v>161</v>
      </c>
      <c r="M170" s="26"/>
      <c r="N170" s="26"/>
      <c r="O170" s="66"/>
    </row>
    <row r="171" spans="1:15" x14ac:dyDescent="0.25">
      <c r="A171" s="88">
        <v>56</v>
      </c>
      <c r="B171" s="26"/>
      <c r="C171" s="90" t="s">
        <v>296</v>
      </c>
      <c r="D171" s="20" t="s">
        <v>174</v>
      </c>
      <c r="E171" s="28" t="s">
        <v>40</v>
      </c>
      <c r="F171" s="49">
        <v>2</v>
      </c>
      <c r="G171" s="49">
        <v>3000</v>
      </c>
      <c r="H171" s="27">
        <f t="shared" si="19"/>
        <v>6000</v>
      </c>
      <c r="I171" s="50">
        <f t="shared" si="21"/>
        <v>960</v>
      </c>
      <c r="J171" s="50">
        <f t="shared" si="20"/>
        <v>6960</v>
      </c>
      <c r="K171" s="20" t="s">
        <v>297</v>
      </c>
      <c r="L171" s="28" t="s">
        <v>161</v>
      </c>
      <c r="M171" s="26"/>
      <c r="N171" s="26"/>
      <c r="O171" s="66"/>
    </row>
    <row r="172" spans="1:15" x14ac:dyDescent="0.25">
      <c r="A172" s="88">
        <v>57</v>
      </c>
      <c r="B172" s="26"/>
      <c r="C172" s="90" t="s">
        <v>351</v>
      </c>
      <c r="D172" s="20" t="s">
        <v>174</v>
      </c>
      <c r="E172" s="28" t="s">
        <v>40</v>
      </c>
      <c r="F172" s="49">
        <v>10</v>
      </c>
      <c r="G172" s="49">
        <v>250000</v>
      </c>
      <c r="H172" s="27">
        <f t="shared" si="19"/>
        <v>2500000</v>
      </c>
      <c r="I172" s="50">
        <f t="shared" si="21"/>
        <v>400000</v>
      </c>
      <c r="J172" s="50">
        <f t="shared" si="20"/>
        <v>2900000</v>
      </c>
      <c r="K172" s="20" t="s">
        <v>297</v>
      </c>
      <c r="L172" s="28" t="s">
        <v>161</v>
      </c>
      <c r="M172" s="26"/>
      <c r="N172" s="26"/>
      <c r="O172" s="66"/>
    </row>
    <row r="173" spans="1:15" x14ac:dyDescent="0.25">
      <c r="A173" s="88">
        <v>58</v>
      </c>
      <c r="B173" s="26"/>
      <c r="C173" s="90" t="s">
        <v>352</v>
      </c>
      <c r="D173" s="20" t="s">
        <v>173</v>
      </c>
      <c r="E173" s="28" t="s">
        <v>40</v>
      </c>
      <c r="F173" s="49">
        <v>500</v>
      </c>
      <c r="G173" s="49">
        <v>500</v>
      </c>
      <c r="H173" s="27">
        <f t="shared" si="19"/>
        <v>250000</v>
      </c>
      <c r="I173" s="50">
        <f t="shared" si="21"/>
        <v>40000</v>
      </c>
      <c r="J173" s="50">
        <f t="shared" si="20"/>
        <v>290000</v>
      </c>
      <c r="K173" s="20" t="s">
        <v>297</v>
      </c>
      <c r="L173" s="28" t="s">
        <v>161</v>
      </c>
      <c r="M173" s="26"/>
      <c r="N173" s="26"/>
      <c r="O173" s="66"/>
    </row>
    <row r="174" spans="1:15" x14ac:dyDescent="0.25">
      <c r="A174" s="88">
        <v>59</v>
      </c>
      <c r="B174" s="26"/>
      <c r="C174" s="90" t="s">
        <v>353</v>
      </c>
      <c r="D174" s="20" t="s">
        <v>175</v>
      </c>
      <c r="E174" s="28" t="s">
        <v>40</v>
      </c>
      <c r="F174" s="49">
        <v>108</v>
      </c>
      <c r="G174" s="49">
        <v>1980</v>
      </c>
      <c r="H174" s="27">
        <f t="shared" si="19"/>
        <v>213840</v>
      </c>
      <c r="I174" s="50">
        <f t="shared" si="21"/>
        <v>34214.400000000001</v>
      </c>
      <c r="J174" s="50">
        <f t="shared" si="20"/>
        <v>248054.39999999999</v>
      </c>
      <c r="K174" s="20" t="s">
        <v>297</v>
      </c>
      <c r="L174" s="28" t="s">
        <v>161</v>
      </c>
      <c r="M174" s="26"/>
      <c r="N174" s="26"/>
      <c r="O174" s="66"/>
    </row>
    <row r="175" spans="1:15" x14ac:dyDescent="0.25">
      <c r="A175" s="88">
        <v>60</v>
      </c>
      <c r="B175" s="26"/>
      <c r="C175" s="90" t="s">
        <v>354</v>
      </c>
      <c r="D175" s="20" t="s">
        <v>175</v>
      </c>
      <c r="E175" s="28" t="s">
        <v>40</v>
      </c>
      <c r="F175" s="49">
        <v>108</v>
      </c>
      <c r="G175" s="49">
        <v>1980</v>
      </c>
      <c r="H175" s="27">
        <f t="shared" si="19"/>
        <v>213840</v>
      </c>
      <c r="I175" s="50">
        <f t="shared" si="21"/>
        <v>34214.400000000001</v>
      </c>
      <c r="J175" s="50">
        <f t="shared" si="20"/>
        <v>248054.39999999999</v>
      </c>
      <c r="K175" s="20" t="s">
        <v>297</v>
      </c>
      <c r="L175" s="28" t="s">
        <v>161</v>
      </c>
      <c r="M175" s="26"/>
      <c r="N175" s="26"/>
      <c r="O175" s="66"/>
    </row>
    <row r="176" spans="1:15" x14ac:dyDescent="0.25">
      <c r="A176" s="88">
        <v>61</v>
      </c>
      <c r="B176" s="26"/>
      <c r="C176" s="90" t="s">
        <v>355</v>
      </c>
      <c r="D176" s="20" t="s">
        <v>175</v>
      </c>
      <c r="E176" s="28" t="s">
        <v>40</v>
      </c>
      <c r="F176" s="49">
        <v>50</v>
      </c>
      <c r="G176" s="49">
        <v>1980</v>
      </c>
      <c r="H176" s="27">
        <f t="shared" si="19"/>
        <v>99000</v>
      </c>
      <c r="I176" s="50">
        <f t="shared" si="21"/>
        <v>15840</v>
      </c>
      <c r="J176" s="50">
        <f t="shared" si="20"/>
        <v>114840</v>
      </c>
      <c r="K176" s="20" t="s">
        <v>297</v>
      </c>
      <c r="L176" s="28" t="s">
        <v>161</v>
      </c>
      <c r="M176" s="26"/>
      <c r="N176" s="26"/>
      <c r="O176" s="66"/>
    </row>
    <row r="177" spans="1:15" x14ac:dyDescent="0.25">
      <c r="A177" s="88">
        <v>62</v>
      </c>
      <c r="B177" s="26"/>
      <c r="C177" s="90" t="s">
        <v>356</v>
      </c>
      <c r="D177" s="20" t="s">
        <v>175</v>
      </c>
      <c r="E177" s="28" t="s">
        <v>40</v>
      </c>
      <c r="F177" s="49">
        <v>20</v>
      </c>
      <c r="G177" s="49">
        <v>1980</v>
      </c>
      <c r="H177" s="27">
        <f t="shared" si="19"/>
        <v>39600</v>
      </c>
      <c r="I177" s="50">
        <f t="shared" si="21"/>
        <v>6336</v>
      </c>
      <c r="J177" s="50">
        <f t="shared" si="20"/>
        <v>45936</v>
      </c>
      <c r="K177" s="20" t="s">
        <v>297</v>
      </c>
      <c r="L177" s="28" t="s">
        <v>161</v>
      </c>
      <c r="M177" s="26"/>
      <c r="N177" s="26"/>
      <c r="O177" s="66"/>
    </row>
    <row r="178" spans="1:15" x14ac:dyDescent="0.25">
      <c r="A178" s="88">
        <v>63</v>
      </c>
      <c r="B178" s="26"/>
      <c r="C178" s="90" t="s">
        <v>357</v>
      </c>
      <c r="D178" s="20" t="s">
        <v>174</v>
      </c>
      <c r="E178" s="28" t="s">
        <v>40</v>
      </c>
      <c r="F178" s="49">
        <v>1</v>
      </c>
      <c r="G178" s="49">
        <v>43610</v>
      </c>
      <c r="H178" s="27">
        <f t="shared" si="19"/>
        <v>43610</v>
      </c>
      <c r="I178" s="50">
        <f t="shared" si="21"/>
        <v>6977.6</v>
      </c>
      <c r="J178" s="50">
        <f t="shared" si="20"/>
        <v>50587.6</v>
      </c>
      <c r="K178" s="20" t="s">
        <v>297</v>
      </c>
      <c r="L178" s="28" t="s">
        <v>161</v>
      </c>
      <c r="M178" s="26"/>
      <c r="N178" s="26"/>
      <c r="O178" s="66"/>
    </row>
    <row r="179" spans="1:15" x14ac:dyDescent="0.25">
      <c r="A179" s="88">
        <v>64</v>
      </c>
      <c r="B179" s="26"/>
      <c r="C179" s="90" t="s">
        <v>358</v>
      </c>
      <c r="D179" s="20" t="s">
        <v>174</v>
      </c>
      <c r="E179" s="28" t="s">
        <v>40</v>
      </c>
      <c r="F179" s="49">
        <v>3</v>
      </c>
      <c r="G179" s="49">
        <v>45000</v>
      </c>
      <c r="H179" s="27">
        <f t="shared" si="19"/>
        <v>135000</v>
      </c>
      <c r="I179" s="50">
        <f t="shared" si="21"/>
        <v>21600</v>
      </c>
      <c r="J179" s="50">
        <f t="shared" si="20"/>
        <v>156600</v>
      </c>
      <c r="K179" s="20" t="s">
        <v>297</v>
      </c>
      <c r="L179" s="28" t="s">
        <v>161</v>
      </c>
      <c r="M179" s="26"/>
      <c r="N179" s="26"/>
      <c r="O179" s="66"/>
    </row>
    <row r="180" spans="1:15" x14ac:dyDescent="0.25">
      <c r="A180" s="88">
        <v>65</v>
      </c>
      <c r="B180" s="26"/>
      <c r="C180" s="90" t="s">
        <v>359</v>
      </c>
      <c r="D180" s="20" t="s">
        <v>360</v>
      </c>
      <c r="E180" s="28" t="s">
        <v>40</v>
      </c>
      <c r="F180" s="49">
        <v>50</v>
      </c>
      <c r="G180" s="49">
        <v>300</v>
      </c>
      <c r="H180" s="27">
        <f t="shared" si="19"/>
        <v>15000</v>
      </c>
      <c r="I180" s="50">
        <f t="shared" si="21"/>
        <v>2400</v>
      </c>
      <c r="J180" s="50">
        <f t="shared" si="20"/>
        <v>17400</v>
      </c>
      <c r="K180" s="20" t="s">
        <v>297</v>
      </c>
      <c r="L180" s="28" t="s">
        <v>161</v>
      </c>
      <c r="M180" s="26"/>
      <c r="N180" s="26"/>
      <c r="O180" s="66"/>
    </row>
    <row r="181" spans="1:15" x14ac:dyDescent="0.25">
      <c r="A181" s="88">
        <v>66</v>
      </c>
      <c r="B181" s="26"/>
      <c r="C181" s="90" t="s">
        <v>304</v>
      </c>
      <c r="D181" s="20" t="s">
        <v>360</v>
      </c>
      <c r="E181" s="28" t="s">
        <v>40</v>
      </c>
      <c r="F181" s="49">
        <v>5</v>
      </c>
      <c r="G181" s="49">
        <v>500</v>
      </c>
      <c r="H181" s="27">
        <f t="shared" si="19"/>
        <v>2500</v>
      </c>
      <c r="I181" s="50">
        <f t="shared" si="21"/>
        <v>400</v>
      </c>
      <c r="J181" s="50">
        <f t="shared" si="20"/>
        <v>2900</v>
      </c>
      <c r="K181" s="20" t="s">
        <v>297</v>
      </c>
      <c r="L181" s="28" t="s">
        <v>161</v>
      </c>
      <c r="M181" s="26"/>
      <c r="N181" s="26"/>
      <c r="O181" s="66"/>
    </row>
    <row r="182" spans="1:15" x14ac:dyDescent="0.25">
      <c r="A182" s="88">
        <v>67</v>
      </c>
      <c r="B182" s="26"/>
      <c r="C182" s="90" t="s">
        <v>305</v>
      </c>
      <c r="D182" s="20" t="s">
        <v>360</v>
      </c>
      <c r="E182" s="28" t="s">
        <v>40</v>
      </c>
      <c r="F182" s="49">
        <v>10</v>
      </c>
      <c r="G182" s="49">
        <v>400</v>
      </c>
      <c r="H182" s="27">
        <f t="shared" si="19"/>
        <v>4000</v>
      </c>
      <c r="I182" s="50">
        <f t="shared" si="21"/>
        <v>640</v>
      </c>
      <c r="J182" s="50">
        <f t="shared" si="20"/>
        <v>4640</v>
      </c>
      <c r="K182" s="20" t="s">
        <v>297</v>
      </c>
      <c r="L182" s="28" t="s">
        <v>161</v>
      </c>
      <c r="M182" s="26"/>
      <c r="N182" s="26"/>
      <c r="O182" s="66"/>
    </row>
    <row r="183" spans="1:15" x14ac:dyDescent="0.25">
      <c r="A183" s="88">
        <v>68</v>
      </c>
      <c r="B183" s="26"/>
      <c r="C183" s="90" t="s">
        <v>306</v>
      </c>
      <c r="D183" s="20" t="s">
        <v>174</v>
      </c>
      <c r="E183" s="28" t="s">
        <v>40</v>
      </c>
      <c r="F183" s="49">
        <v>4</v>
      </c>
      <c r="G183" s="49">
        <v>10000</v>
      </c>
      <c r="H183" s="27">
        <f t="shared" si="19"/>
        <v>40000</v>
      </c>
      <c r="I183" s="50">
        <f t="shared" si="21"/>
        <v>6400</v>
      </c>
      <c r="J183" s="50">
        <f t="shared" si="20"/>
        <v>46400</v>
      </c>
      <c r="K183" s="20" t="s">
        <v>297</v>
      </c>
      <c r="L183" s="28" t="s">
        <v>161</v>
      </c>
      <c r="M183" s="26"/>
      <c r="N183" s="26"/>
      <c r="O183" s="66"/>
    </row>
    <row r="184" spans="1:15" ht="31.5" x14ac:dyDescent="0.25">
      <c r="A184" s="88">
        <v>69</v>
      </c>
      <c r="B184" s="26"/>
      <c r="C184" s="90" t="s">
        <v>361</v>
      </c>
      <c r="D184" s="20" t="s">
        <v>174</v>
      </c>
      <c r="E184" s="28" t="s">
        <v>40</v>
      </c>
      <c r="F184" s="49">
        <v>10</v>
      </c>
      <c r="G184" s="49">
        <v>35000</v>
      </c>
      <c r="H184" s="27">
        <f t="shared" si="19"/>
        <v>350000</v>
      </c>
      <c r="I184" s="50">
        <f t="shared" si="21"/>
        <v>56000</v>
      </c>
      <c r="J184" s="50">
        <f t="shared" si="20"/>
        <v>406000</v>
      </c>
      <c r="K184" s="20" t="s">
        <v>297</v>
      </c>
      <c r="L184" s="28" t="s">
        <v>161</v>
      </c>
      <c r="M184" s="26"/>
      <c r="N184" s="26"/>
      <c r="O184" s="66"/>
    </row>
    <row r="185" spans="1:15" ht="31.5" x14ac:dyDescent="0.25">
      <c r="A185" s="88">
        <v>70</v>
      </c>
      <c r="B185" s="26"/>
      <c r="C185" s="90" t="s">
        <v>362</v>
      </c>
      <c r="D185" s="20" t="s">
        <v>174</v>
      </c>
      <c r="E185" s="28" t="s">
        <v>40</v>
      </c>
      <c r="F185" s="49">
        <v>30</v>
      </c>
      <c r="G185" s="49">
        <v>8600</v>
      </c>
      <c r="H185" s="27">
        <f t="shared" si="19"/>
        <v>258000</v>
      </c>
      <c r="I185" s="50">
        <f t="shared" si="21"/>
        <v>41280</v>
      </c>
      <c r="J185" s="50">
        <f t="shared" si="20"/>
        <v>299280</v>
      </c>
      <c r="K185" s="20" t="s">
        <v>297</v>
      </c>
      <c r="L185" s="28" t="s">
        <v>161</v>
      </c>
      <c r="M185" s="26"/>
      <c r="N185" s="26"/>
      <c r="O185" s="66"/>
    </row>
    <row r="186" spans="1:15" ht="31.5" x14ac:dyDescent="0.25">
      <c r="A186" s="88">
        <v>71</v>
      </c>
      <c r="B186" s="26"/>
      <c r="C186" s="90" t="s">
        <v>363</v>
      </c>
      <c r="D186" s="20" t="s">
        <v>174</v>
      </c>
      <c r="E186" s="28" t="s">
        <v>40</v>
      </c>
      <c r="F186" s="49">
        <v>30</v>
      </c>
      <c r="G186" s="49">
        <v>9000</v>
      </c>
      <c r="H186" s="27">
        <f t="shared" si="19"/>
        <v>270000</v>
      </c>
      <c r="I186" s="50">
        <f t="shared" si="21"/>
        <v>43200</v>
      </c>
      <c r="J186" s="50">
        <f t="shared" si="20"/>
        <v>313200</v>
      </c>
      <c r="K186" s="20" t="s">
        <v>297</v>
      </c>
      <c r="L186" s="28" t="s">
        <v>161</v>
      </c>
      <c r="M186" s="26"/>
      <c r="N186" s="26"/>
      <c r="O186" s="66"/>
    </row>
    <row r="187" spans="1:15" x14ac:dyDescent="0.25">
      <c r="A187" s="88">
        <v>72</v>
      </c>
      <c r="B187" s="26"/>
      <c r="C187" s="90" t="s">
        <v>364</v>
      </c>
      <c r="D187" s="20" t="s">
        <v>174</v>
      </c>
      <c r="E187" s="28" t="s">
        <v>40</v>
      </c>
      <c r="F187" s="49">
        <v>200</v>
      </c>
      <c r="G187" s="49">
        <v>550</v>
      </c>
      <c r="H187" s="27">
        <f t="shared" si="19"/>
        <v>110000</v>
      </c>
      <c r="I187" s="50">
        <f t="shared" si="21"/>
        <v>17600</v>
      </c>
      <c r="J187" s="50">
        <f t="shared" si="20"/>
        <v>127600</v>
      </c>
      <c r="K187" s="20" t="s">
        <v>297</v>
      </c>
      <c r="L187" s="28" t="s">
        <v>161</v>
      </c>
      <c r="M187" s="26"/>
      <c r="N187" s="26"/>
      <c r="O187" s="66"/>
    </row>
    <row r="188" spans="1:15" x14ac:dyDescent="0.25">
      <c r="A188" s="88">
        <v>73</v>
      </c>
      <c r="B188" s="26"/>
      <c r="C188" s="90" t="s">
        <v>365</v>
      </c>
      <c r="D188" s="20" t="s">
        <v>174</v>
      </c>
      <c r="E188" s="28" t="s">
        <v>40</v>
      </c>
      <c r="F188" s="49">
        <v>180</v>
      </c>
      <c r="G188" s="49">
        <v>700</v>
      </c>
      <c r="H188" s="27">
        <f t="shared" si="19"/>
        <v>126000</v>
      </c>
      <c r="I188" s="50">
        <f t="shared" si="21"/>
        <v>20160</v>
      </c>
      <c r="J188" s="50">
        <f t="shared" si="20"/>
        <v>146160</v>
      </c>
      <c r="K188" s="20" t="s">
        <v>297</v>
      </c>
      <c r="L188" s="28" t="s">
        <v>161</v>
      </c>
      <c r="M188" s="26"/>
      <c r="N188" s="26"/>
      <c r="O188" s="66"/>
    </row>
    <row r="189" spans="1:15" x14ac:dyDescent="0.25">
      <c r="A189" s="88">
        <v>74</v>
      </c>
      <c r="B189" s="26"/>
      <c r="C189" s="90" t="s">
        <v>307</v>
      </c>
      <c r="D189" s="20" t="s">
        <v>174</v>
      </c>
      <c r="E189" s="28" t="s">
        <v>40</v>
      </c>
      <c r="F189" s="49">
        <v>572</v>
      </c>
      <c r="G189" s="49">
        <v>800</v>
      </c>
      <c r="H189" s="27">
        <f t="shared" si="19"/>
        <v>457600</v>
      </c>
      <c r="I189" s="50">
        <f t="shared" si="21"/>
        <v>73216</v>
      </c>
      <c r="J189" s="50">
        <f t="shared" si="20"/>
        <v>530816</v>
      </c>
      <c r="K189" s="20" t="s">
        <v>297</v>
      </c>
      <c r="L189" s="28" t="s">
        <v>161</v>
      </c>
      <c r="M189" s="26"/>
      <c r="N189" s="26"/>
      <c r="O189" s="66"/>
    </row>
    <row r="190" spans="1:15" x14ac:dyDescent="0.25">
      <c r="A190" s="88">
        <v>75</v>
      </c>
      <c r="B190" s="26"/>
      <c r="C190" s="90" t="s">
        <v>308</v>
      </c>
      <c r="D190" s="20" t="s">
        <v>173</v>
      </c>
      <c r="E190" s="28" t="s">
        <v>40</v>
      </c>
      <c r="F190" s="49">
        <v>250</v>
      </c>
      <c r="G190" s="49">
        <v>1500</v>
      </c>
      <c r="H190" s="27">
        <f t="shared" si="19"/>
        <v>375000</v>
      </c>
      <c r="I190" s="50">
        <f t="shared" si="21"/>
        <v>60000</v>
      </c>
      <c r="J190" s="50">
        <f t="shared" si="20"/>
        <v>435000</v>
      </c>
      <c r="K190" s="20" t="s">
        <v>297</v>
      </c>
      <c r="L190" s="28" t="s">
        <v>161</v>
      </c>
      <c r="M190" s="26"/>
      <c r="N190" s="26"/>
      <c r="O190" s="66"/>
    </row>
    <row r="191" spans="1:15" x14ac:dyDescent="0.25">
      <c r="A191" s="88">
        <v>76</v>
      </c>
      <c r="B191" s="26"/>
      <c r="C191" s="90" t="s">
        <v>309</v>
      </c>
      <c r="D191" s="20" t="s">
        <v>59</v>
      </c>
      <c r="E191" s="28" t="s">
        <v>40</v>
      </c>
      <c r="F191" s="49">
        <v>1500</v>
      </c>
      <c r="G191" s="49">
        <v>2500</v>
      </c>
      <c r="H191" s="27">
        <f t="shared" si="19"/>
        <v>3750000</v>
      </c>
      <c r="I191" s="50">
        <f t="shared" si="21"/>
        <v>600000</v>
      </c>
      <c r="J191" s="50">
        <f t="shared" si="20"/>
        <v>4350000</v>
      </c>
      <c r="K191" s="20" t="s">
        <v>297</v>
      </c>
      <c r="L191" s="28" t="s">
        <v>161</v>
      </c>
      <c r="M191" s="26"/>
      <c r="N191" s="26"/>
      <c r="O191" s="66"/>
    </row>
    <row r="192" spans="1:15" ht="31.5" x14ac:dyDescent="0.25">
      <c r="A192" s="88">
        <v>77</v>
      </c>
      <c r="B192" s="26"/>
      <c r="C192" s="90" t="s">
        <v>366</v>
      </c>
      <c r="D192" s="20" t="s">
        <v>174</v>
      </c>
      <c r="E192" s="28" t="s">
        <v>40</v>
      </c>
      <c r="F192" s="49">
        <v>20</v>
      </c>
      <c r="G192" s="49">
        <v>550</v>
      </c>
      <c r="H192" s="27">
        <f t="shared" si="19"/>
        <v>11000</v>
      </c>
      <c r="I192" s="50">
        <f t="shared" si="21"/>
        <v>1760</v>
      </c>
      <c r="J192" s="50">
        <f t="shared" si="20"/>
        <v>12760</v>
      </c>
      <c r="K192" s="20" t="s">
        <v>297</v>
      </c>
      <c r="L192" s="28" t="s">
        <v>161</v>
      </c>
      <c r="M192" s="26"/>
      <c r="N192" s="26"/>
      <c r="O192" s="66"/>
    </row>
    <row r="193" spans="1:15" ht="17.25" customHeight="1" x14ac:dyDescent="0.25">
      <c r="A193" s="88">
        <v>78</v>
      </c>
      <c r="B193" s="26"/>
      <c r="C193" s="90" t="s">
        <v>367</v>
      </c>
      <c r="D193" s="20" t="s">
        <v>174</v>
      </c>
      <c r="E193" s="28" t="s">
        <v>40</v>
      </c>
      <c r="F193" s="49">
        <v>50</v>
      </c>
      <c r="G193" s="49">
        <v>270</v>
      </c>
      <c r="H193" s="27">
        <f t="shared" si="19"/>
        <v>13500</v>
      </c>
      <c r="I193" s="50">
        <f t="shared" si="21"/>
        <v>2160</v>
      </c>
      <c r="J193" s="50">
        <f t="shared" si="20"/>
        <v>15660</v>
      </c>
      <c r="K193" s="20" t="s">
        <v>297</v>
      </c>
      <c r="L193" s="28" t="s">
        <v>161</v>
      </c>
      <c r="M193" s="26"/>
      <c r="N193" s="26"/>
      <c r="O193" s="66"/>
    </row>
    <row r="194" spans="1:15" x14ac:dyDescent="0.25">
      <c r="A194" s="88">
        <v>79</v>
      </c>
      <c r="B194" s="26"/>
      <c r="C194" s="90" t="s">
        <v>368</v>
      </c>
      <c r="D194" s="20" t="s">
        <v>174</v>
      </c>
      <c r="E194" s="28" t="s">
        <v>40</v>
      </c>
      <c r="F194" s="49">
        <v>36</v>
      </c>
      <c r="G194" s="49">
        <v>2000</v>
      </c>
      <c r="H194" s="27">
        <f t="shared" si="19"/>
        <v>72000</v>
      </c>
      <c r="I194" s="50">
        <f t="shared" si="21"/>
        <v>11520</v>
      </c>
      <c r="J194" s="50">
        <f t="shared" si="20"/>
        <v>83520</v>
      </c>
      <c r="K194" s="20" t="s">
        <v>297</v>
      </c>
      <c r="L194" s="28" t="s">
        <v>161</v>
      </c>
      <c r="M194" s="26"/>
      <c r="N194" s="26"/>
      <c r="O194" s="66"/>
    </row>
    <row r="195" spans="1:15" x14ac:dyDescent="0.25">
      <c r="A195" s="88">
        <v>80</v>
      </c>
      <c r="B195" s="26"/>
      <c r="C195" s="90" t="s">
        <v>310</v>
      </c>
      <c r="D195" s="20" t="s">
        <v>174</v>
      </c>
      <c r="E195" s="28" t="s">
        <v>40</v>
      </c>
      <c r="F195" s="49">
        <v>10</v>
      </c>
      <c r="G195" s="49">
        <v>51000</v>
      </c>
      <c r="H195" s="27">
        <f t="shared" si="19"/>
        <v>510000</v>
      </c>
      <c r="I195" s="50">
        <f t="shared" si="21"/>
        <v>81600</v>
      </c>
      <c r="J195" s="50">
        <f t="shared" si="20"/>
        <v>591600</v>
      </c>
      <c r="K195" s="20" t="s">
        <v>297</v>
      </c>
      <c r="L195" s="28" t="s">
        <v>161</v>
      </c>
      <c r="M195" s="26"/>
      <c r="N195" s="26"/>
      <c r="O195" s="66"/>
    </row>
    <row r="196" spans="1:15" x14ac:dyDescent="0.25">
      <c r="A196" s="88">
        <v>81</v>
      </c>
      <c r="B196" s="26"/>
      <c r="C196" s="90" t="s">
        <v>311</v>
      </c>
      <c r="D196" s="20" t="s">
        <v>174</v>
      </c>
      <c r="E196" s="28" t="s">
        <v>40</v>
      </c>
      <c r="F196" s="49">
        <v>50</v>
      </c>
      <c r="G196" s="49">
        <v>800</v>
      </c>
      <c r="H196" s="27">
        <f t="shared" si="19"/>
        <v>40000</v>
      </c>
      <c r="I196" s="50">
        <f t="shared" si="21"/>
        <v>6400</v>
      </c>
      <c r="J196" s="50">
        <f t="shared" si="20"/>
        <v>46400</v>
      </c>
      <c r="K196" s="20" t="s">
        <v>297</v>
      </c>
      <c r="L196" s="28" t="s">
        <v>161</v>
      </c>
      <c r="M196" s="26"/>
      <c r="N196" s="26"/>
      <c r="O196" s="66"/>
    </row>
    <row r="197" spans="1:15" x14ac:dyDescent="0.25">
      <c r="A197" s="88">
        <v>82</v>
      </c>
      <c r="B197" s="26"/>
      <c r="C197" s="90" t="s">
        <v>312</v>
      </c>
      <c r="D197" s="20" t="s">
        <v>174</v>
      </c>
      <c r="E197" s="28" t="s">
        <v>40</v>
      </c>
      <c r="F197" s="49">
        <v>50</v>
      </c>
      <c r="G197" s="49">
        <v>5000</v>
      </c>
      <c r="H197" s="27">
        <f t="shared" si="19"/>
        <v>250000</v>
      </c>
      <c r="I197" s="50">
        <f t="shared" si="21"/>
        <v>40000</v>
      </c>
      <c r="J197" s="50">
        <f t="shared" si="20"/>
        <v>290000</v>
      </c>
      <c r="K197" s="20" t="s">
        <v>297</v>
      </c>
      <c r="L197" s="28" t="s">
        <v>161</v>
      </c>
      <c r="M197" s="26"/>
      <c r="N197" s="26"/>
      <c r="O197" s="66"/>
    </row>
    <row r="198" spans="1:15" x14ac:dyDescent="0.25">
      <c r="A198" s="88">
        <v>83</v>
      </c>
      <c r="B198" s="26"/>
      <c r="C198" s="90" t="s">
        <v>313</v>
      </c>
      <c r="D198" s="20" t="s">
        <v>174</v>
      </c>
      <c r="E198" s="28" t="s">
        <v>40</v>
      </c>
      <c r="F198" s="49">
        <v>10</v>
      </c>
      <c r="G198" s="49">
        <v>3500</v>
      </c>
      <c r="H198" s="27">
        <f t="shared" si="19"/>
        <v>35000</v>
      </c>
      <c r="I198" s="50">
        <f t="shared" si="21"/>
        <v>5600</v>
      </c>
      <c r="J198" s="50">
        <f t="shared" si="20"/>
        <v>40600</v>
      </c>
      <c r="K198" s="20" t="s">
        <v>297</v>
      </c>
      <c r="L198" s="28" t="s">
        <v>161</v>
      </c>
      <c r="M198" s="26"/>
      <c r="N198" s="26"/>
      <c r="O198" s="66"/>
    </row>
    <row r="199" spans="1:15" x14ac:dyDescent="0.25">
      <c r="A199" s="88">
        <v>84</v>
      </c>
      <c r="B199" s="26"/>
      <c r="C199" s="90" t="s">
        <v>314</v>
      </c>
      <c r="D199" s="20" t="s">
        <v>174</v>
      </c>
      <c r="E199" s="28" t="s">
        <v>40</v>
      </c>
      <c r="F199" s="49">
        <v>10</v>
      </c>
      <c r="G199" s="49">
        <v>20000</v>
      </c>
      <c r="H199" s="27">
        <f t="shared" si="19"/>
        <v>200000</v>
      </c>
      <c r="I199" s="50">
        <f t="shared" si="21"/>
        <v>32000</v>
      </c>
      <c r="J199" s="50">
        <f t="shared" si="20"/>
        <v>232000</v>
      </c>
      <c r="K199" s="20" t="s">
        <v>297</v>
      </c>
      <c r="L199" s="28" t="s">
        <v>161</v>
      </c>
      <c r="M199" s="26"/>
      <c r="N199" s="26"/>
      <c r="O199" s="66"/>
    </row>
    <row r="200" spans="1:15" x14ac:dyDescent="0.25">
      <c r="A200" s="88">
        <v>85</v>
      </c>
      <c r="B200" s="26"/>
      <c r="C200" s="90" t="s">
        <v>369</v>
      </c>
      <c r="D200" s="20" t="s">
        <v>174</v>
      </c>
      <c r="E200" s="28" t="s">
        <v>40</v>
      </c>
      <c r="F200" s="49">
        <v>22</v>
      </c>
      <c r="G200" s="49">
        <v>2500</v>
      </c>
      <c r="H200" s="27">
        <f t="shared" si="19"/>
        <v>55000</v>
      </c>
      <c r="I200" s="50">
        <f t="shared" si="21"/>
        <v>8800</v>
      </c>
      <c r="J200" s="50">
        <f t="shared" si="20"/>
        <v>63800</v>
      </c>
      <c r="K200" s="20" t="s">
        <v>297</v>
      </c>
      <c r="L200" s="28" t="s">
        <v>161</v>
      </c>
      <c r="M200" s="26"/>
      <c r="N200" s="26"/>
      <c r="O200" s="66"/>
    </row>
    <row r="201" spans="1:15" x14ac:dyDescent="0.25">
      <c r="A201" s="88">
        <v>86</v>
      </c>
      <c r="B201" s="26"/>
      <c r="C201" s="90" t="s">
        <v>370</v>
      </c>
      <c r="D201" s="20" t="s">
        <v>174</v>
      </c>
      <c r="E201" s="28" t="s">
        <v>40</v>
      </c>
      <c r="F201" s="49">
        <v>22</v>
      </c>
      <c r="G201" s="49">
        <v>1700</v>
      </c>
      <c r="H201" s="27">
        <f t="shared" si="19"/>
        <v>37400</v>
      </c>
      <c r="I201" s="50">
        <f t="shared" si="21"/>
        <v>5984</v>
      </c>
      <c r="J201" s="50">
        <f t="shared" si="20"/>
        <v>43384</v>
      </c>
      <c r="K201" s="20" t="s">
        <v>297</v>
      </c>
      <c r="L201" s="28" t="s">
        <v>161</v>
      </c>
      <c r="M201" s="26"/>
      <c r="N201" s="26"/>
      <c r="O201" s="66"/>
    </row>
    <row r="202" spans="1:15" x14ac:dyDescent="0.25">
      <c r="A202" s="88">
        <v>87</v>
      </c>
      <c r="B202" s="26"/>
      <c r="C202" s="90" t="s">
        <v>371</v>
      </c>
      <c r="D202" s="20" t="s">
        <v>174</v>
      </c>
      <c r="E202" s="28" t="s">
        <v>40</v>
      </c>
      <c r="F202" s="49">
        <v>22</v>
      </c>
      <c r="G202" s="49">
        <v>600</v>
      </c>
      <c r="H202" s="27">
        <f t="shared" si="19"/>
        <v>13200</v>
      </c>
      <c r="I202" s="50">
        <f t="shared" si="21"/>
        <v>2112</v>
      </c>
      <c r="J202" s="50">
        <f t="shared" si="20"/>
        <v>15312</v>
      </c>
      <c r="K202" s="20" t="s">
        <v>297</v>
      </c>
      <c r="L202" s="28" t="s">
        <v>161</v>
      </c>
      <c r="M202" s="26"/>
      <c r="N202" s="26"/>
      <c r="O202" s="66"/>
    </row>
    <row r="203" spans="1:15" x14ac:dyDescent="0.25">
      <c r="A203" s="88">
        <v>88</v>
      </c>
      <c r="B203" s="26"/>
      <c r="C203" s="90" t="s">
        <v>372</v>
      </c>
      <c r="D203" s="20" t="s">
        <v>174</v>
      </c>
      <c r="E203" s="28" t="s">
        <v>40</v>
      </c>
      <c r="F203" s="49">
        <v>22</v>
      </c>
      <c r="G203" s="49">
        <v>5000</v>
      </c>
      <c r="H203" s="27">
        <f t="shared" si="19"/>
        <v>110000</v>
      </c>
      <c r="I203" s="50">
        <f t="shared" si="21"/>
        <v>17600</v>
      </c>
      <c r="J203" s="50">
        <f t="shared" si="20"/>
        <v>127600</v>
      </c>
      <c r="K203" s="20" t="s">
        <v>297</v>
      </c>
      <c r="L203" s="28" t="s">
        <v>161</v>
      </c>
      <c r="M203" s="26"/>
      <c r="N203" s="26"/>
      <c r="O203" s="66"/>
    </row>
    <row r="204" spans="1:15" x14ac:dyDescent="0.25">
      <c r="A204" s="88">
        <v>89</v>
      </c>
      <c r="B204" s="26"/>
      <c r="C204" s="90" t="s">
        <v>373</v>
      </c>
      <c r="D204" s="20" t="s">
        <v>174</v>
      </c>
      <c r="E204" s="28" t="s">
        <v>40</v>
      </c>
      <c r="F204" s="49">
        <v>30</v>
      </c>
      <c r="G204" s="49">
        <v>3000</v>
      </c>
      <c r="H204" s="27">
        <f t="shared" si="19"/>
        <v>90000</v>
      </c>
      <c r="I204" s="50">
        <f t="shared" si="21"/>
        <v>14400</v>
      </c>
      <c r="J204" s="50">
        <f t="shared" si="20"/>
        <v>104400</v>
      </c>
      <c r="K204" s="20" t="s">
        <v>297</v>
      </c>
      <c r="L204" s="28" t="s">
        <v>161</v>
      </c>
      <c r="M204" s="26"/>
      <c r="N204" s="26"/>
      <c r="O204" s="66"/>
    </row>
    <row r="205" spans="1:15" x14ac:dyDescent="0.25">
      <c r="A205" s="88">
        <v>90</v>
      </c>
      <c r="B205" s="26"/>
      <c r="C205" s="90" t="s">
        <v>315</v>
      </c>
      <c r="D205" s="20" t="s">
        <v>174</v>
      </c>
      <c r="E205" s="28" t="s">
        <v>40</v>
      </c>
      <c r="F205" s="49">
        <v>10</v>
      </c>
      <c r="G205" s="49">
        <v>2000</v>
      </c>
      <c r="H205" s="27">
        <f t="shared" si="19"/>
        <v>20000</v>
      </c>
      <c r="I205" s="50">
        <f t="shared" si="21"/>
        <v>3200</v>
      </c>
      <c r="J205" s="50">
        <f t="shared" si="20"/>
        <v>23200</v>
      </c>
      <c r="K205" s="20" t="s">
        <v>297</v>
      </c>
      <c r="L205" s="28" t="s">
        <v>161</v>
      </c>
      <c r="M205" s="26"/>
      <c r="N205" s="26"/>
      <c r="O205" s="66"/>
    </row>
    <row r="206" spans="1:15" x14ac:dyDescent="0.25">
      <c r="A206" s="88">
        <v>91</v>
      </c>
      <c r="B206" s="26"/>
      <c r="C206" s="90" t="s">
        <v>316</v>
      </c>
      <c r="D206" s="20" t="s">
        <v>174</v>
      </c>
      <c r="E206" s="28" t="s">
        <v>40</v>
      </c>
      <c r="F206" s="49">
        <v>10</v>
      </c>
      <c r="G206" s="49">
        <v>2000</v>
      </c>
      <c r="H206" s="27">
        <f t="shared" si="19"/>
        <v>20000</v>
      </c>
      <c r="I206" s="50">
        <f t="shared" si="21"/>
        <v>3200</v>
      </c>
      <c r="J206" s="50">
        <f t="shared" si="20"/>
        <v>23200</v>
      </c>
      <c r="K206" s="20" t="s">
        <v>297</v>
      </c>
      <c r="L206" s="28" t="s">
        <v>161</v>
      </c>
      <c r="M206" s="26"/>
      <c r="N206" s="26"/>
      <c r="O206" s="66"/>
    </row>
    <row r="207" spans="1:15" x14ac:dyDescent="0.25">
      <c r="A207" s="88">
        <v>92</v>
      </c>
      <c r="B207" s="26"/>
      <c r="C207" s="90" t="s">
        <v>317</v>
      </c>
      <c r="D207" s="20" t="s">
        <v>174</v>
      </c>
      <c r="E207" s="28" t="s">
        <v>40</v>
      </c>
      <c r="F207" s="49">
        <v>15</v>
      </c>
      <c r="G207" s="49">
        <v>2000</v>
      </c>
      <c r="H207" s="27">
        <f t="shared" si="19"/>
        <v>30000</v>
      </c>
      <c r="I207" s="50">
        <f t="shared" si="21"/>
        <v>4800</v>
      </c>
      <c r="J207" s="50">
        <f t="shared" si="20"/>
        <v>34800</v>
      </c>
      <c r="K207" s="20" t="s">
        <v>297</v>
      </c>
      <c r="L207" s="28" t="s">
        <v>161</v>
      </c>
      <c r="M207" s="26"/>
      <c r="N207" s="26"/>
      <c r="O207" s="66"/>
    </row>
    <row r="208" spans="1:15" x14ac:dyDescent="0.25">
      <c r="A208" s="88">
        <v>93</v>
      </c>
      <c r="B208" s="26"/>
      <c r="C208" s="90" t="s">
        <v>441</v>
      </c>
      <c r="D208" s="20" t="s">
        <v>59</v>
      </c>
      <c r="E208" s="28" t="s">
        <v>40</v>
      </c>
      <c r="F208" s="49">
        <v>3</v>
      </c>
      <c r="G208" s="49">
        <v>5000</v>
      </c>
      <c r="H208" s="27">
        <f t="shared" si="19"/>
        <v>15000</v>
      </c>
      <c r="I208" s="50">
        <f t="shared" si="21"/>
        <v>2400</v>
      </c>
      <c r="J208" s="50">
        <f t="shared" si="20"/>
        <v>17400</v>
      </c>
      <c r="K208" s="20" t="s">
        <v>297</v>
      </c>
      <c r="L208" s="28" t="s">
        <v>161</v>
      </c>
      <c r="M208" s="26"/>
      <c r="N208" s="26"/>
      <c r="O208" s="66"/>
    </row>
    <row r="209" spans="1:15" x14ac:dyDescent="0.25">
      <c r="A209" s="88">
        <v>94</v>
      </c>
      <c r="B209" s="26"/>
      <c r="C209" s="90" t="s">
        <v>374</v>
      </c>
      <c r="D209" s="20" t="s">
        <v>174</v>
      </c>
      <c r="E209" s="28" t="s">
        <v>40</v>
      </c>
      <c r="F209" s="49">
        <v>5</v>
      </c>
      <c r="G209" s="49">
        <v>40000</v>
      </c>
      <c r="H209" s="27">
        <f t="shared" si="19"/>
        <v>200000</v>
      </c>
      <c r="I209" s="50">
        <f t="shared" si="21"/>
        <v>32000</v>
      </c>
      <c r="J209" s="50">
        <f t="shared" si="20"/>
        <v>232000</v>
      </c>
      <c r="K209" s="20" t="s">
        <v>297</v>
      </c>
      <c r="L209" s="28" t="s">
        <v>161</v>
      </c>
      <c r="M209" s="26"/>
      <c r="N209" s="26"/>
      <c r="O209" s="66"/>
    </row>
    <row r="210" spans="1:15" x14ac:dyDescent="0.25">
      <c r="A210" s="88">
        <v>95</v>
      </c>
      <c r="B210" s="26"/>
      <c r="C210" s="90" t="s">
        <v>319</v>
      </c>
      <c r="D210" s="20" t="s">
        <v>229</v>
      </c>
      <c r="E210" s="28" t="s">
        <v>40</v>
      </c>
      <c r="F210" s="49">
        <v>100</v>
      </c>
      <c r="G210" s="49">
        <v>2000</v>
      </c>
      <c r="H210" s="27">
        <f t="shared" si="19"/>
        <v>200000</v>
      </c>
      <c r="I210" s="50">
        <f t="shared" si="21"/>
        <v>32000</v>
      </c>
      <c r="J210" s="50">
        <f t="shared" si="20"/>
        <v>232000</v>
      </c>
      <c r="K210" s="20" t="s">
        <v>297</v>
      </c>
      <c r="L210" s="28" t="s">
        <v>161</v>
      </c>
      <c r="M210" s="26"/>
      <c r="N210" s="26"/>
      <c r="O210" s="66"/>
    </row>
    <row r="211" spans="1:15" x14ac:dyDescent="0.25">
      <c r="A211" s="88">
        <v>96</v>
      </c>
      <c r="B211" s="26"/>
      <c r="C211" s="90" t="s">
        <v>320</v>
      </c>
      <c r="D211" s="20" t="s">
        <v>229</v>
      </c>
      <c r="E211" s="28" t="s">
        <v>40</v>
      </c>
      <c r="F211" s="49">
        <v>100</v>
      </c>
      <c r="G211" s="49">
        <v>1000</v>
      </c>
      <c r="H211" s="27">
        <f t="shared" si="19"/>
        <v>100000</v>
      </c>
      <c r="I211" s="50">
        <f t="shared" si="21"/>
        <v>16000</v>
      </c>
      <c r="J211" s="50">
        <f t="shared" si="20"/>
        <v>116000</v>
      </c>
      <c r="K211" s="20" t="s">
        <v>297</v>
      </c>
      <c r="L211" s="28" t="s">
        <v>161</v>
      </c>
      <c r="M211" s="26"/>
      <c r="N211" s="26"/>
      <c r="O211" s="66"/>
    </row>
    <row r="212" spans="1:15" x14ac:dyDescent="0.25">
      <c r="A212" s="88">
        <v>97</v>
      </c>
      <c r="B212" s="26"/>
      <c r="C212" s="90" t="s">
        <v>321</v>
      </c>
      <c r="D212" s="20" t="s">
        <v>174</v>
      </c>
      <c r="E212" s="28" t="s">
        <v>40</v>
      </c>
      <c r="F212" s="49">
        <v>30</v>
      </c>
      <c r="G212" s="49">
        <v>2100</v>
      </c>
      <c r="H212" s="27">
        <f t="shared" si="19"/>
        <v>63000</v>
      </c>
      <c r="I212" s="50">
        <f t="shared" si="21"/>
        <v>10080</v>
      </c>
      <c r="J212" s="50">
        <f t="shared" si="20"/>
        <v>73080</v>
      </c>
      <c r="K212" s="20" t="s">
        <v>297</v>
      </c>
      <c r="L212" s="28" t="s">
        <v>161</v>
      </c>
      <c r="M212" s="26"/>
      <c r="N212" s="26"/>
      <c r="O212" s="66"/>
    </row>
    <row r="213" spans="1:15" x14ac:dyDescent="0.25">
      <c r="A213" s="88">
        <v>98</v>
      </c>
      <c r="B213" s="26"/>
      <c r="C213" s="90" t="s">
        <v>322</v>
      </c>
      <c r="D213" s="20" t="s">
        <v>174</v>
      </c>
      <c r="E213" s="28" t="s">
        <v>40</v>
      </c>
      <c r="F213" s="49">
        <v>60</v>
      </c>
      <c r="G213" s="49">
        <v>1600</v>
      </c>
      <c r="H213" s="27">
        <f t="shared" si="19"/>
        <v>96000</v>
      </c>
      <c r="I213" s="50">
        <f t="shared" si="21"/>
        <v>15360</v>
      </c>
      <c r="J213" s="50">
        <f t="shared" si="20"/>
        <v>111360</v>
      </c>
      <c r="K213" s="20" t="s">
        <v>297</v>
      </c>
      <c r="L213" s="28" t="s">
        <v>161</v>
      </c>
      <c r="M213" s="26"/>
      <c r="N213" s="26"/>
      <c r="O213" s="66"/>
    </row>
    <row r="214" spans="1:15" x14ac:dyDescent="0.25">
      <c r="A214" s="88">
        <v>99</v>
      </c>
      <c r="B214" s="26"/>
      <c r="C214" s="90" t="s">
        <v>375</v>
      </c>
      <c r="D214" s="20" t="s">
        <v>174</v>
      </c>
      <c r="E214" s="28" t="s">
        <v>40</v>
      </c>
      <c r="F214" s="49">
        <v>30</v>
      </c>
      <c r="G214" s="49">
        <v>1800</v>
      </c>
      <c r="H214" s="27">
        <f t="shared" si="19"/>
        <v>54000</v>
      </c>
      <c r="I214" s="50">
        <f t="shared" si="21"/>
        <v>8640</v>
      </c>
      <c r="J214" s="50">
        <f t="shared" si="20"/>
        <v>62640</v>
      </c>
      <c r="K214" s="20" t="s">
        <v>297</v>
      </c>
      <c r="L214" s="28" t="s">
        <v>161</v>
      </c>
      <c r="M214" s="26"/>
      <c r="N214" s="26"/>
      <c r="O214" s="66"/>
    </row>
    <row r="215" spans="1:15" x14ac:dyDescent="0.25">
      <c r="A215" s="88">
        <v>100</v>
      </c>
      <c r="B215" s="26"/>
      <c r="C215" s="90" t="s">
        <v>427</v>
      </c>
      <c r="D215" s="20" t="s">
        <v>174</v>
      </c>
      <c r="E215" s="28" t="s">
        <v>40</v>
      </c>
      <c r="F215" s="49">
        <v>10</v>
      </c>
      <c r="G215" s="49">
        <v>38954</v>
      </c>
      <c r="H215" s="27">
        <f t="shared" si="19"/>
        <v>389540</v>
      </c>
      <c r="I215" s="50">
        <f t="shared" si="21"/>
        <v>62326.400000000001</v>
      </c>
      <c r="J215" s="50">
        <f t="shared" si="20"/>
        <v>451866.4</v>
      </c>
      <c r="K215" s="20" t="s">
        <v>297</v>
      </c>
      <c r="L215" s="28" t="s">
        <v>161</v>
      </c>
      <c r="M215" s="26"/>
      <c r="N215" s="26"/>
      <c r="O215" s="66"/>
    </row>
    <row r="216" spans="1:15" x14ac:dyDescent="0.25">
      <c r="A216" s="88">
        <v>101</v>
      </c>
      <c r="B216" s="26"/>
      <c r="C216" s="90" t="s">
        <v>376</v>
      </c>
      <c r="D216" s="20" t="s">
        <v>174</v>
      </c>
      <c r="E216" s="28" t="s">
        <v>40</v>
      </c>
      <c r="F216" s="49">
        <v>10</v>
      </c>
      <c r="G216" s="49">
        <v>48504</v>
      </c>
      <c r="H216" s="27">
        <f t="shared" si="19"/>
        <v>485040</v>
      </c>
      <c r="I216" s="50">
        <f t="shared" si="21"/>
        <v>77606.400000000009</v>
      </c>
      <c r="J216" s="50">
        <f t="shared" si="20"/>
        <v>562646.4</v>
      </c>
      <c r="K216" s="20" t="s">
        <v>297</v>
      </c>
      <c r="L216" s="28" t="s">
        <v>161</v>
      </c>
      <c r="M216" s="26"/>
      <c r="N216" s="26"/>
      <c r="O216" s="66"/>
    </row>
    <row r="217" spans="1:15" x14ac:dyDescent="0.25">
      <c r="A217" s="88">
        <v>102</v>
      </c>
      <c r="B217" s="26"/>
      <c r="C217" s="90" t="s">
        <v>323</v>
      </c>
      <c r="D217" s="20" t="s">
        <v>174</v>
      </c>
      <c r="E217" s="28" t="s">
        <v>40</v>
      </c>
      <c r="F217" s="49">
        <v>7</v>
      </c>
      <c r="G217" s="49">
        <v>3000</v>
      </c>
      <c r="H217" s="27">
        <f t="shared" si="19"/>
        <v>21000</v>
      </c>
      <c r="I217" s="50">
        <f t="shared" si="21"/>
        <v>3360</v>
      </c>
      <c r="J217" s="50">
        <f t="shared" si="20"/>
        <v>24360</v>
      </c>
      <c r="K217" s="20" t="s">
        <v>297</v>
      </c>
      <c r="L217" s="28" t="s">
        <v>161</v>
      </c>
      <c r="M217" s="26"/>
      <c r="N217" s="26"/>
      <c r="O217" s="66"/>
    </row>
    <row r="218" spans="1:15" x14ac:dyDescent="0.25">
      <c r="A218" s="88">
        <v>103</v>
      </c>
      <c r="B218" s="26"/>
      <c r="C218" s="90" t="s">
        <v>377</v>
      </c>
      <c r="D218" s="20" t="s">
        <v>174</v>
      </c>
      <c r="E218" s="28" t="s">
        <v>40</v>
      </c>
      <c r="F218" s="49">
        <v>7</v>
      </c>
      <c r="G218" s="49">
        <v>3500</v>
      </c>
      <c r="H218" s="27">
        <f t="shared" si="19"/>
        <v>24500</v>
      </c>
      <c r="I218" s="50">
        <f t="shared" si="21"/>
        <v>3920</v>
      </c>
      <c r="J218" s="50">
        <f t="shared" si="20"/>
        <v>28420</v>
      </c>
      <c r="K218" s="20" t="s">
        <v>297</v>
      </c>
      <c r="L218" s="28" t="s">
        <v>161</v>
      </c>
      <c r="M218" s="26"/>
      <c r="N218" s="26"/>
      <c r="O218" s="66"/>
    </row>
    <row r="219" spans="1:15" x14ac:dyDescent="0.25">
      <c r="A219" s="88">
        <v>104</v>
      </c>
      <c r="B219" s="26"/>
      <c r="C219" s="90" t="s">
        <v>378</v>
      </c>
      <c r="D219" s="20" t="s">
        <v>174</v>
      </c>
      <c r="E219" s="28" t="s">
        <v>40</v>
      </c>
      <c r="F219" s="49">
        <v>2</v>
      </c>
      <c r="G219" s="49">
        <v>68300</v>
      </c>
      <c r="H219" s="27">
        <f t="shared" si="19"/>
        <v>136600</v>
      </c>
      <c r="I219" s="50">
        <f t="shared" si="21"/>
        <v>21856</v>
      </c>
      <c r="J219" s="50">
        <f t="shared" si="20"/>
        <v>158456</v>
      </c>
      <c r="K219" s="20" t="s">
        <v>297</v>
      </c>
      <c r="L219" s="28" t="s">
        <v>161</v>
      </c>
      <c r="M219" s="26"/>
      <c r="N219" s="26"/>
      <c r="O219" s="66"/>
    </row>
    <row r="220" spans="1:15" x14ac:dyDescent="0.25">
      <c r="A220" s="88">
        <v>105</v>
      </c>
      <c r="B220" s="26"/>
      <c r="C220" s="90" t="s">
        <v>324</v>
      </c>
      <c r="D220" s="20" t="s">
        <v>174</v>
      </c>
      <c r="E220" s="28" t="s">
        <v>40</v>
      </c>
      <c r="F220" s="49">
        <v>50</v>
      </c>
      <c r="G220" s="49">
        <v>4347</v>
      </c>
      <c r="H220" s="27">
        <f t="shared" si="19"/>
        <v>217350</v>
      </c>
      <c r="I220" s="50">
        <f t="shared" si="21"/>
        <v>34776</v>
      </c>
      <c r="J220" s="50">
        <f t="shared" si="20"/>
        <v>252126</v>
      </c>
      <c r="K220" s="20" t="s">
        <v>297</v>
      </c>
      <c r="L220" s="28" t="s">
        <v>161</v>
      </c>
      <c r="M220" s="26"/>
      <c r="N220" s="26"/>
      <c r="O220" s="66"/>
    </row>
    <row r="221" spans="1:15" x14ac:dyDescent="0.25">
      <c r="A221" s="88">
        <v>106</v>
      </c>
      <c r="B221" s="26"/>
      <c r="C221" s="90" t="s">
        <v>325</v>
      </c>
      <c r="D221" s="20" t="s">
        <v>174</v>
      </c>
      <c r="E221" s="28" t="s">
        <v>40</v>
      </c>
      <c r="F221" s="49">
        <v>10</v>
      </c>
      <c r="G221" s="49">
        <v>10101</v>
      </c>
      <c r="H221" s="27">
        <f t="shared" si="19"/>
        <v>101010</v>
      </c>
      <c r="I221" s="50">
        <f t="shared" si="21"/>
        <v>16161.6</v>
      </c>
      <c r="J221" s="50">
        <f t="shared" si="20"/>
        <v>117171.6</v>
      </c>
      <c r="K221" s="20" t="s">
        <v>297</v>
      </c>
      <c r="L221" s="28" t="s">
        <v>161</v>
      </c>
      <c r="M221" s="26"/>
      <c r="N221" s="26"/>
      <c r="O221" s="66"/>
    </row>
    <row r="222" spans="1:15" x14ac:dyDescent="0.25">
      <c r="A222" s="88">
        <v>107</v>
      </c>
      <c r="B222" s="26"/>
      <c r="C222" s="90" t="s">
        <v>326</v>
      </c>
      <c r="D222" s="20" t="s">
        <v>174</v>
      </c>
      <c r="E222" s="28" t="s">
        <v>40</v>
      </c>
      <c r="F222" s="49">
        <v>20</v>
      </c>
      <c r="G222" s="49">
        <v>8500</v>
      </c>
      <c r="H222" s="27">
        <f t="shared" si="19"/>
        <v>170000</v>
      </c>
      <c r="I222" s="50">
        <f t="shared" si="21"/>
        <v>27200</v>
      </c>
      <c r="J222" s="50">
        <f t="shared" si="20"/>
        <v>197200</v>
      </c>
      <c r="K222" s="20" t="s">
        <v>297</v>
      </c>
      <c r="L222" s="28" t="s">
        <v>161</v>
      </c>
      <c r="M222" s="26"/>
      <c r="N222" s="26"/>
      <c r="O222" s="66"/>
    </row>
    <row r="223" spans="1:15" x14ac:dyDescent="0.25">
      <c r="A223" s="88">
        <v>108</v>
      </c>
      <c r="B223" s="26"/>
      <c r="C223" s="90" t="s">
        <v>327</v>
      </c>
      <c r="D223" s="20" t="s">
        <v>174</v>
      </c>
      <c r="E223" s="28" t="s">
        <v>40</v>
      </c>
      <c r="F223" s="49">
        <v>50</v>
      </c>
      <c r="G223" s="49">
        <v>2000</v>
      </c>
      <c r="H223" s="27">
        <f t="shared" si="19"/>
        <v>100000</v>
      </c>
      <c r="I223" s="50">
        <f t="shared" si="21"/>
        <v>16000</v>
      </c>
      <c r="J223" s="50">
        <f t="shared" si="20"/>
        <v>116000</v>
      </c>
      <c r="K223" s="20" t="s">
        <v>297</v>
      </c>
      <c r="L223" s="28" t="s">
        <v>161</v>
      </c>
      <c r="M223" s="26"/>
      <c r="N223" s="26"/>
      <c r="O223" s="66"/>
    </row>
    <row r="224" spans="1:15" x14ac:dyDescent="0.25">
      <c r="A224" s="88">
        <v>109</v>
      </c>
      <c r="B224" s="26"/>
      <c r="C224" s="90" t="s">
        <v>379</v>
      </c>
      <c r="D224" s="20" t="s">
        <v>174</v>
      </c>
      <c r="E224" s="28" t="s">
        <v>40</v>
      </c>
      <c r="F224" s="49">
        <v>40</v>
      </c>
      <c r="G224" s="49">
        <v>3265</v>
      </c>
      <c r="H224" s="27">
        <f t="shared" si="19"/>
        <v>130600</v>
      </c>
      <c r="I224" s="50">
        <f t="shared" si="21"/>
        <v>20896</v>
      </c>
      <c r="J224" s="50">
        <f t="shared" si="20"/>
        <v>151496</v>
      </c>
      <c r="K224" s="20" t="s">
        <v>297</v>
      </c>
      <c r="L224" s="28" t="s">
        <v>161</v>
      </c>
      <c r="M224" s="26"/>
      <c r="N224" s="26"/>
      <c r="O224" s="66"/>
    </row>
    <row r="225" spans="1:15" x14ac:dyDescent="0.25">
      <c r="A225" s="88">
        <v>110</v>
      </c>
      <c r="B225" s="26"/>
      <c r="C225" s="90" t="s">
        <v>380</v>
      </c>
      <c r="D225" s="20" t="s">
        <v>175</v>
      </c>
      <c r="E225" s="28" t="s">
        <v>40</v>
      </c>
      <c r="F225" s="49">
        <v>52</v>
      </c>
      <c r="G225" s="49">
        <v>2000</v>
      </c>
      <c r="H225" s="27">
        <f t="shared" si="19"/>
        <v>104000</v>
      </c>
      <c r="I225" s="50">
        <f t="shared" si="21"/>
        <v>16640</v>
      </c>
      <c r="J225" s="50">
        <f t="shared" si="20"/>
        <v>120640</v>
      </c>
      <c r="K225" s="20" t="s">
        <v>297</v>
      </c>
      <c r="L225" s="28" t="s">
        <v>161</v>
      </c>
      <c r="M225" s="26"/>
      <c r="N225" s="26"/>
      <c r="O225" s="66"/>
    </row>
    <row r="226" spans="1:15" x14ac:dyDescent="0.25">
      <c r="A226" s="88">
        <v>111</v>
      </c>
      <c r="B226" s="26"/>
      <c r="C226" s="90" t="s">
        <v>328</v>
      </c>
      <c r="D226" s="20" t="s">
        <v>174</v>
      </c>
      <c r="E226" s="28" t="s">
        <v>40</v>
      </c>
      <c r="F226" s="49">
        <v>40</v>
      </c>
      <c r="G226" s="49">
        <v>1170</v>
      </c>
      <c r="H226" s="27">
        <f t="shared" si="19"/>
        <v>46800</v>
      </c>
      <c r="I226" s="50">
        <f t="shared" si="21"/>
        <v>7488</v>
      </c>
      <c r="J226" s="50">
        <f t="shared" si="20"/>
        <v>54288</v>
      </c>
      <c r="K226" s="20" t="s">
        <v>297</v>
      </c>
      <c r="L226" s="28" t="s">
        <v>161</v>
      </c>
      <c r="M226" s="26"/>
      <c r="N226" s="26"/>
      <c r="O226" s="66"/>
    </row>
    <row r="227" spans="1:15" x14ac:dyDescent="0.25">
      <c r="A227" s="88">
        <v>112</v>
      </c>
      <c r="B227" s="26"/>
      <c r="C227" s="90" t="s">
        <v>381</v>
      </c>
      <c r="D227" s="20" t="s">
        <v>175</v>
      </c>
      <c r="E227" s="28" t="s">
        <v>40</v>
      </c>
      <c r="F227" s="49">
        <v>500</v>
      </c>
      <c r="G227" s="49">
        <v>50</v>
      </c>
      <c r="H227" s="27">
        <f t="shared" si="19"/>
        <v>25000</v>
      </c>
      <c r="I227" s="50">
        <f t="shared" si="21"/>
        <v>4000</v>
      </c>
      <c r="J227" s="50">
        <f t="shared" si="20"/>
        <v>29000</v>
      </c>
      <c r="K227" s="20" t="s">
        <v>297</v>
      </c>
      <c r="L227" s="28" t="s">
        <v>161</v>
      </c>
      <c r="M227" s="26"/>
      <c r="N227" s="26"/>
      <c r="O227" s="66"/>
    </row>
    <row r="228" spans="1:15" x14ac:dyDescent="0.25">
      <c r="A228" s="88">
        <v>113</v>
      </c>
      <c r="B228" s="26"/>
      <c r="C228" s="90" t="s">
        <v>329</v>
      </c>
      <c r="D228" s="20" t="s">
        <v>174</v>
      </c>
      <c r="E228" s="28" t="s">
        <v>40</v>
      </c>
      <c r="F228" s="49">
        <v>26</v>
      </c>
      <c r="G228" s="49">
        <v>2000</v>
      </c>
      <c r="H228" s="27">
        <f t="shared" si="19"/>
        <v>52000</v>
      </c>
      <c r="I228" s="50">
        <f t="shared" si="21"/>
        <v>8320</v>
      </c>
      <c r="J228" s="50">
        <f t="shared" si="20"/>
        <v>60320</v>
      </c>
      <c r="K228" s="20" t="s">
        <v>297</v>
      </c>
      <c r="L228" s="28" t="s">
        <v>161</v>
      </c>
      <c r="M228" s="26"/>
      <c r="N228" s="26"/>
      <c r="O228" s="66"/>
    </row>
    <row r="229" spans="1:15" x14ac:dyDescent="0.25">
      <c r="A229" s="88">
        <v>114</v>
      </c>
      <c r="B229" s="26"/>
      <c r="C229" s="90" t="s">
        <v>382</v>
      </c>
      <c r="D229" s="20" t="s">
        <v>59</v>
      </c>
      <c r="E229" s="28" t="s">
        <v>40</v>
      </c>
      <c r="F229" s="49">
        <v>5</v>
      </c>
      <c r="G229" s="49">
        <v>450</v>
      </c>
      <c r="H229" s="27">
        <f t="shared" si="19"/>
        <v>2250</v>
      </c>
      <c r="I229" s="50">
        <f t="shared" si="21"/>
        <v>360</v>
      </c>
      <c r="J229" s="50">
        <f t="shared" si="20"/>
        <v>2610</v>
      </c>
      <c r="K229" s="20" t="s">
        <v>297</v>
      </c>
      <c r="L229" s="28" t="s">
        <v>161</v>
      </c>
      <c r="M229" s="26"/>
      <c r="N229" s="26"/>
      <c r="O229" s="66"/>
    </row>
    <row r="230" spans="1:15" x14ac:dyDescent="0.25">
      <c r="A230" s="88">
        <v>115</v>
      </c>
      <c r="B230" s="26"/>
      <c r="C230" s="90" t="s">
        <v>383</v>
      </c>
      <c r="D230" s="20" t="s">
        <v>174</v>
      </c>
      <c r="E230" s="28" t="s">
        <v>40</v>
      </c>
      <c r="F230" s="49">
        <v>10</v>
      </c>
      <c r="G230" s="49">
        <v>1200</v>
      </c>
      <c r="H230" s="27">
        <f t="shared" si="19"/>
        <v>12000</v>
      </c>
      <c r="I230" s="50">
        <f t="shared" si="21"/>
        <v>1920</v>
      </c>
      <c r="J230" s="50">
        <f t="shared" si="20"/>
        <v>13920</v>
      </c>
      <c r="K230" s="20" t="s">
        <v>297</v>
      </c>
      <c r="L230" s="28" t="s">
        <v>161</v>
      </c>
      <c r="M230" s="26"/>
      <c r="N230" s="26"/>
      <c r="O230" s="66"/>
    </row>
    <row r="231" spans="1:15" x14ac:dyDescent="0.25">
      <c r="A231" s="88">
        <v>116</v>
      </c>
      <c r="B231" s="26"/>
      <c r="C231" s="90" t="s">
        <v>384</v>
      </c>
      <c r="D231" s="20" t="s">
        <v>174</v>
      </c>
      <c r="E231" s="28" t="s">
        <v>40</v>
      </c>
      <c r="F231" s="49">
        <v>10</v>
      </c>
      <c r="G231" s="49">
        <v>1200</v>
      </c>
      <c r="H231" s="27">
        <f t="shared" si="19"/>
        <v>12000</v>
      </c>
      <c r="I231" s="50">
        <f t="shared" si="21"/>
        <v>1920</v>
      </c>
      <c r="J231" s="50">
        <f t="shared" si="20"/>
        <v>13920</v>
      </c>
      <c r="K231" s="20" t="s">
        <v>297</v>
      </c>
      <c r="L231" s="28" t="s">
        <v>161</v>
      </c>
      <c r="M231" s="26"/>
      <c r="N231" s="26"/>
      <c r="O231" s="66"/>
    </row>
    <row r="232" spans="1:15" x14ac:dyDescent="0.25">
      <c r="A232" s="88">
        <v>117</v>
      </c>
      <c r="B232" s="26"/>
      <c r="C232" s="90" t="s">
        <v>330</v>
      </c>
      <c r="D232" s="20" t="s">
        <v>174</v>
      </c>
      <c r="E232" s="28" t="s">
        <v>40</v>
      </c>
      <c r="F232" s="49">
        <v>3</v>
      </c>
      <c r="G232" s="49">
        <v>15000</v>
      </c>
      <c r="H232" s="27">
        <f t="shared" si="19"/>
        <v>45000</v>
      </c>
      <c r="I232" s="50">
        <f t="shared" si="21"/>
        <v>7200</v>
      </c>
      <c r="J232" s="50">
        <f t="shared" si="20"/>
        <v>52200</v>
      </c>
      <c r="K232" s="20" t="s">
        <v>297</v>
      </c>
      <c r="L232" s="28" t="s">
        <v>161</v>
      </c>
      <c r="M232" s="26"/>
      <c r="N232" s="26"/>
      <c r="O232" s="66"/>
    </row>
    <row r="233" spans="1:15" x14ac:dyDescent="0.25">
      <c r="A233" s="88">
        <v>118</v>
      </c>
      <c r="B233" s="26"/>
      <c r="C233" s="90" t="s">
        <v>331</v>
      </c>
      <c r="D233" s="20" t="s">
        <v>175</v>
      </c>
      <c r="E233" s="28" t="s">
        <v>40</v>
      </c>
      <c r="F233" s="49">
        <v>600</v>
      </c>
      <c r="G233" s="49">
        <v>110</v>
      </c>
      <c r="H233" s="27">
        <f t="shared" si="19"/>
        <v>66000</v>
      </c>
      <c r="I233" s="50">
        <f t="shared" si="21"/>
        <v>10560</v>
      </c>
      <c r="J233" s="50">
        <f t="shared" si="20"/>
        <v>76560</v>
      </c>
      <c r="K233" s="20" t="s">
        <v>297</v>
      </c>
      <c r="L233" s="28" t="s">
        <v>161</v>
      </c>
      <c r="M233" s="26"/>
      <c r="N233" s="26"/>
      <c r="O233" s="66"/>
    </row>
    <row r="234" spans="1:15" x14ac:dyDescent="0.25">
      <c r="A234" s="88">
        <v>119</v>
      </c>
      <c r="B234" s="26"/>
      <c r="C234" s="90" t="s">
        <v>332</v>
      </c>
      <c r="D234" s="20" t="s">
        <v>175</v>
      </c>
      <c r="E234" s="28" t="s">
        <v>40</v>
      </c>
      <c r="F234" s="49">
        <v>375</v>
      </c>
      <c r="G234" s="49">
        <v>596</v>
      </c>
      <c r="H234" s="27">
        <f t="shared" si="19"/>
        <v>223500</v>
      </c>
      <c r="I234" s="50">
        <f t="shared" si="21"/>
        <v>35760</v>
      </c>
      <c r="J234" s="50">
        <f t="shared" si="20"/>
        <v>259260</v>
      </c>
      <c r="K234" s="20" t="s">
        <v>297</v>
      </c>
      <c r="L234" s="28" t="s">
        <v>161</v>
      </c>
      <c r="M234" s="26"/>
      <c r="N234" s="26"/>
      <c r="O234" s="66"/>
    </row>
    <row r="235" spans="1:15" x14ac:dyDescent="0.25">
      <c r="A235" s="88">
        <v>120</v>
      </c>
      <c r="B235" s="26"/>
      <c r="C235" s="90" t="s">
        <v>333</v>
      </c>
      <c r="D235" s="20" t="s">
        <v>174</v>
      </c>
      <c r="E235" s="28" t="s">
        <v>40</v>
      </c>
      <c r="F235" s="49">
        <v>10</v>
      </c>
      <c r="G235" s="49">
        <v>500</v>
      </c>
      <c r="H235" s="27">
        <f t="shared" si="19"/>
        <v>5000</v>
      </c>
      <c r="I235" s="50">
        <f t="shared" si="21"/>
        <v>800</v>
      </c>
      <c r="J235" s="50">
        <f t="shared" si="20"/>
        <v>5800</v>
      </c>
      <c r="K235" s="20" t="s">
        <v>297</v>
      </c>
      <c r="L235" s="28" t="s">
        <v>161</v>
      </c>
      <c r="M235" s="26"/>
      <c r="N235" s="26"/>
      <c r="O235" s="66"/>
    </row>
    <row r="236" spans="1:15" x14ac:dyDescent="0.25">
      <c r="A236" s="88">
        <v>121</v>
      </c>
      <c r="B236" s="26"/>
      <c r="C236" s="90" t="s">
        <v>333</v>
      </c>
      <c r="D236" s="20" t="s">
        <v>174</v>
      </c>
      <c r="E236" s="28" t="s">
        <v>40</v>
      </c>
      <c r="F236" s="49">
        <v>10</v>
      </c>
      <c r="G236" s="49">
        <v>550</v>
      </c>
      <c r="H236" s="27">
        <f t="shared" si="19"/>
        <v>5500</v>
      </c>
      <c r="I236" s="50">
        <f t="shared" si="21"/>
        <v>880</v>
      </c>
      <c r="J236" s="50">
        <f t="shared" si="20"/>
        <v>6380</v>
      </c>
      <c r="K236" s="20" t="s">
        <v>297</v>
      </c>
      <c r="L236" s="28" t="s">
        <v>161</v>
      </c>
      <c r="M236" s="26"/>
      <c r="N236" s="26"/>
      <c r="O236" s="66"/>
    </row>
    <row r="237" spans="1:15" x14ac:dyDescent="0.25">
      <c r="A237" s="88">
        <v>122</v>
      </c>
      <c r="B237" s="26"/>
      <c r="C237" s="90" t="s">
        <v>385</v>
      </c>
      <c r="D237" s="20" t="s">
        <v>174</v>
      </c>
      <c r="E237" s="28" t="s">
        <v>40</v>
      </c>
      <c r="F237" s="49">
        <v>30</v>
      </c>
      <c r="G237" s="49">
        <v>1300</v>
      </c>
      <c r="H237" s="27">
        <f t="shared" si="19"/>
        <v>39000</v>
      </c>
      <c r="I237" s="50">
        <f t="shared" si="21"/>
        <v>6240</v>
      </c>
      <c r="J237" s="50">
        <f t="shared" si="20"/>
        <v>45240</v>
      </c>
      <c r="K237" s="20" t="s">
        <v>297</v>
      </c>
      <c r="L237" s="28" t="s">
        <v>161</v>
      </c>
      <c r="M237" s="26"/>
      <c r="N237" s="26"/>
      <c r="O237" s="66"/>
    </row>
    <row r="238" spans="1:15" x14ac:dyDescent="0.25">
      <c r="A238" s="88">
        <v>123</v>
      </c>
      <c r="B238" s="26"/>
      <c r="C238" s="90" t="s">
        <v>334</v>
      </c>
      <c r="D238" s="20" t="s">
        <v>174</v>
      </c>
      <c r="E238" s="28" t="s">
        <v>40</v>
      </c>
      <c r="F238" s="49">
        <v>30</v>
      </c>
      <c r="G238" s="49">
        <v>950</v>
      </c>
      <c r="H238" s="27">
        <f t="shared" si="19"/>
        <v>28500</v>
      </c>
      <c r="I238" s="50">
        <f t="shared" si="21"/>
        <v>4560</v>
      </c>
      <c r="J238" s="50">
        <f t="shared" si="20"/>
        <v>33060</v>
      </c>
      <c r="K238" s="20" t="s">
        <v>297</v>
      </c>
      <c r="L238" s="28" t="s">
        <v>161</v>
      </c>
      <c r="M238" s="26"/>
      <c r="N238" s="26"/>
      <c r="O238" s="66"/>
    </row>
    <row r="239" spans="1:15" x14ac:dyDescent="0.25">
      <c r="A239" s="88">
        <v>124</v>
      </c>
      <c r="B239" s="26"/>
      <c r="C239" s="90" t="s">
        <v>386</v>
      </c>
      <c r="D239" s="20" t="s">
        <v>174</v>
      </c>
      <c r="E239" s="28" t="s">
        <v>40</v>
      </c>
      <c r="F239" s="49">
        <v>30</v>
      </c>
      <c r="G239" s="49">
        <v>550</v>
      </c>
      <c r="H239" s="27">
        <f t="shared" si="19"/>
        <v>16500</v>
      </c>
      <c r="I239" s="50">
        <f t="shared" si="21"/>
        <v>2640</v>
      </c>
      <c r="J239" s="50">
        <f t="shared" si="20"/>
        <v>19140</v>
      </c>
      <c r="K239" s="20" t="s">
        <v>297</v>
      </c>
      <c r="L239" s="28" t="s">
        <v>161</v>
      </c>
      <c r="M239" s="26"/>
      <c r="N239" s="26"/>
      <c r="O239" s="66"/>
    </row>
    <row r="240" spans="1:15" x14ac:dyDescent="0.25">
      <c r="A240" s="88">
        <v>125</v>
      </c>
      <c r="B240" s="26"/>
      <c r="C240" s="90" t="s">
        <v>335</v>
      </c>
      <c r="D240" s="20" t="s">
        <v>387</v>
      </c>
      <c r="E240" s="28" t="s">
        <v>40</v>
      </c>
      <c r="F240" s="49">
        <v>25</v>
      </c>
      <c r="G240" s="49">
        <v>3800</v>
      </c>
      <c r="H240" s="27">
        <f t="shared" si="19"/>
        <v>95000</v>
      </c>
      <c r="I240" s="50">
        <f t="shared" si="21"/>
        <v>15200</v>
      </c>
      <c r="J240" s="50">
        <f t="shared" si="20"/>
        <v>110200</v>
      </c>
      <c r="K240" s="20" t="s">
        <v>297</v>
      </c>
      <c r="L240" s="28" t="s">
        <v>161</v>
      </c>
      <c r="M240" s="26"/>
      <c r="N240" s="26"/>
      <c r="O240" s="66"/>
    </row>
    <row r="241" spans="1:15" x14ac:dyDescent="0.25">
      <c r="A241" s="88">
        <v>126</v>
      </c>
      <c r="B241" s="26"/>
      <c r="C241" s="90" t="s">
        <v>388</v>
      </c>
      <c r="D241" s="20" t="s">
        <v>174</v>
      </c>
      <c r="E241" s="28" t="s">
        <v>40</v>
      </c>
      <c r="F241" s="49">
        <v>20</v>
      </c>
      <c r="G241" s="49">
        <v>550</v>
      </c>
      <c r="H241" s="27">
        <f t="shared" si="19"/>
        <v>11000</v>
      </c>
      <c r="I241" s="50">
        <f t="shared" si="21"/>
        <v>1760</v>
      </c>
      <c r="J241" s="50">
        <f t="shared" si="20"/>
        <v>12760</v>
      </c>
      <c r="K241" s="20" t="s">
        <v>297</v>
      </c>
      <c r="L241" s="28" t="s">
        <v>161</v>
      </c>
      <c r="M241" s="26"/>
      <c r="N241" s="26"/>
      <c r="O241" s="66"/>
    </row>
    <row r="242" spans="1:15" x14ac:dyDescent="0.25">
      <c r="A242" s="88">
        <v>127</v>
      </c>
      <c r="B242" s="26"/>
      <c r="C242" s="90" t="s">
        <v>336</v>
      </c>
      <c r="D242" s="20" t="s">
        <v>174</v>
      </c>
      <c r="E242" s="28" t="s">
        <v>40</v>
      </c>
      <c r="F242" s="49">
        <v>5</v>
      </c>
      <c r="G242" s="49">
        <v>3000</v>
      </c>
      <c r="H242" s="27">
        <f t="shared" si="19"/>
        <v>15000</v>
      </c>
      <c r="I242" s="50">
        <f t="shared" si="21"/>
        <v>2400</v>
      </c>
      <c r="J242" s="50">
        <f t="shared" si="20"/>
        <v>17400</v>
      </c>
      <c r="K242" s="20" t="s">
        <v>297</v>
      </c>
      <c r="L242" s="28" t="s">
        <v>161</v>
      </c>
      <c r="M242" s="26"/>
      <c r="N242" s="26"/>
      <c r="O242" s="66"/>
    </row>
    <row r="243" spans="1:15" x14ac:dyDescent="0.25">
      <c r="A243" s="88">
        <v>128</v>
      </c>
      <c r="B243" s="26"/>
      <c r="C243" s="90" t="s">
        <v>337</v>
      </c>
      <c r="D243" s="20" t="s">
        <v>174</v>
      </c>
      <c r="E243" s="28" t="s">
        <v>40</v>
      </c>
      <c r="F243" s="49">
        <v>72</v>
      </c>
      <c r="G243" s="49">
        <v>550</v>
      </c>
      <c r="H243" s="27">
        <f t="shared" si="19"/>
        <v>39600</v>
      </c>
      <c r="I243" s="50">
        <f t="shared" si="21"/>
        <v>6336</v>
      </c>
      <c r="J243" s="50">
        <f t="shared" si="20"/>
        <v>45936</v>
      </c>
      <c r="K243" s="20" t="s">
        <v>297</v>
      </c>
      <c r="L243" s="28" t="s">
        <v>161</v>
      </c>
      <c r="M243" s="26"/>
      <c r="N243" s="26"/>
      <c r="O243" s="66"/>
    </row>
    <row r="244" spans="1:15" x14ac:dyDescent="0.25">
      <c r="A244" s="88">
        <v>129</v>
      </c>
      <c r="B244" s="26"/>
      <c r="C244" s="90" t="s">
        <v>338</v>
      </c>
      <c r="D244" s="20" t="s">
        <v>174</v>
      </c>
      <c r="E244" s="28" t="s">
        <v>40</v>
      </c>
      <c r="F244" s="49">
        <v>40</v>
      </c>
      <c r="G244" s="49">
        <v>300</v>
      </c>
      <c r="H244" s="27">
        <f t="shared" si="19"/>
        <v>12000</v>
      </c>
      <c r="I244" s="50">
        <f t="shared" si="21"/>
        <v>1920</v>
      </c>
      <c r="J244" s="50">
        <f t="shared" si="20"/>
        <v>13920</v>
      </c>
      <c r="K244" s="20" t="s">
        <v>297</v>
      </c>
      <c r="L244" s="28" t="s">
        <v>161</v>
      </c>
      <c r="M244" s="26"/>
      <c r="N244" s="26"/>
      <c r="O244" s="66"/>
    </row>
    <row r="245" spans="1:15" x14ac:dyDescent="0.25">
      <c r="A245" s="88">
        <v>130</v>
      </c>
      <c r="B245" s="26"/>
      <c r="C245" s="90" t="s">
        <v>339</v>
      </c>
      <c r="D245" s="20" t="s">
        <v>174</v>
      </c>
      <c r="E245" s="28" t="s">
        <v>40</v>
      </c>
      <c r="F245" s="49">
        <v>50</v>
      </c>
      <c r="G245" s="49">
        <v>500</v>
      </c>
      <c r="H245" s="27">
        <f t="shared" si="19"/>
        <v>25000</v>
      </c>
      <c r="I245" s="50">
        <f t="shared" si="21"/>
        <v>4000</v>
      </c>
      <c r="J245" s="50">
        <f t="shared" si="20"/>
        <v>29000</v>
      </c>
      <c r="K245" s="20" t="s">
        <v>297</v>
      </c>
      <c r="L245" s="28" t="s">
        <v>161</v>
      </c>
      <c r="M245" s="26"/>
      <c r="N245" s="26"/>
      <c r="O245" s="66"/>
    </row>
    <row r="246" spans="1:15" x14ac:dyDescent="0.25">
      <c r="A246" s="88">
        <v>131</v>
      </c>
      <c r="B246" s="26"/>
      <c r="C246" s="90" t="s">
        <v>340</v>
      </c>
      <c r="D246" s="20" t="s">
        <v>174</v>
      </c>
      <c r="E246" s="28" t="s">
        <v>40</v>
      </c>
      <c r="F246" s="49">
        <v>75</v>
      </c>
      <c r="G246" s="49">
        <v>480</v>
      </c>
      <c r="H246" s="27">
        <f t="shared" si="19"/>
        <v>36000</v>
      </c>
      <c r="I246" s="50">
        <f t="shared" si="21"/>
        <v>5760</v>
      </c>
      <c r="J246" s="50">
        <f t="shared" si="20"/>
        <v>41760</v>
      </c>
      <c r="K246" s="20" t="s">
        <v>297</v>
      </c>
      <c r="L246" s="28" t="s">
        <v>161</v>
      </c>
      <c r="M246" s="26"/>
      <c r="N246" s="26"/>
      <c r="O246" s="66"/>
    </row>
    <row r="247" spans="1:15" x14ac:dyDescent="0.25">
      <c r="A247" s="88">
        <v>132</v>
      </c>
      <c r="B247" s="26"/>
      <c r="C247" s="90" t="s">
        <v>341</v>
      </c>
      <c r="D247" s="20" t="s">
        <v>174</v>
      </c>
      <c r="E247" s="28" t="s">
        <v>40</v>
      </c>
      <c r="F247" s="49">
        <v>100</v>
      </c>
      <c r="G247" s="49">
        <v>100</v>
      </c>
      <c r="H247" s="27">
        <f t="shared" si="19"/>
        <v>10000</v>
      </c>
      <c r="I247" s="50">
        <f t="shared" si="21"/>
        <v>1600</v>
      </c>
      <c r="J247" s="50">
        <f t="shared" si="20"/>
        <v>11600</v>
      </c>
      <c r="K247" s="20" t="s">
        <v>297</v>
      </c>
      <c r="L247" s="28" t="s">
        <v>161</v>
      </c>
      <c r="M247" s="26"/>
      <c r="N247" s="26"/>
      <c r="O247" s="66"/>
    </row>
    <row r="248" spans="1:15" x14ac:dyDescent="0.25">
      <c r="A248" s="88">
        <v>133</v>
      </c>
      <c r="B248" s="26"/>
      <c r="C248" s="90" t="s">
        <v>342</v>
      </c>
      <c r="D248" s="20" t="s">
        <v>174</v>
      </c>
      <c r="E248" s="28" t="s">
        <v>40</v>
      </c>
      <c r="F248" s="49">
        <v>5</v>
      </c>
      <c r="G248" s="49">
        <v>1000</v>
      </c>
      <c r="H248" s="27">
        <f t="shared" si="19"/>
        <v>5000</v>
      </c>
      <c r="I248" s="50">
        <f t="shared" si="21"/>
        <v>800</v>
      </c>
      <c r="J248" s="50">
        <f t="shared" si="20"/>
        <v>5800</v>
      </c>
      <c r="K248" s="20" t="s">
        <v>297</v>
      </c>
      <c r="L248" s="28" t="s">
        <v>161</v>
      </c>
      <c r="M248" s="26"/>
      <c r="N248" s="26"/>
      <c r="O248" s="66"/>
    </row>
    <row r="249" spans="1:15" x14ac:dyDescent="0.25">
      <c r="A249" s="88">
        <v>134</v>
      </c>
      <c r="B249" s="26"/>
      <c r="C249" s="90" t="s">
        <v>343</v>
      </c>
      <c r="D249" s="20" t="s">
        <v>59</v>
      </c>
      <c r="E249" s="28" t="s">
        <v>40</v>
      </c>
      <c r="F249" s="49">
        <v>50</v>
      </c>
      <c r="G249" s="49">
        <v>160</v>
      </c>
      <c r="H249" s="27">
        <f t="shared" si="19"/>
        <v>8000</v>
      </c>
      <c r="I249" s="50">
        <f t="shared" si="21"/>
        <v>1280</v>
      </c>
      <c r="J249" s="50">
        <f t="shared" si="20"/>
        <v>9280</v>
      </c>
      <c r="K249" s="20" t="s">
        <v>297</v>
      </c>
      <c r="L249" s="28" t="s">
        <v>161</v>
      </c>
      <c r="M249" s="26"/>
      <c r="N249" s="26"/>
      <c r="O249" s="66"/>
    </row>
    <row r="250" spans="1:15" x14ac:dyDescent="0.25">
      <c r="A250" s="88">
        <v>135</v>
      </c>
      <c r="B250" s="26"/>
      <c r="C250" s="90" t="s">
        <v>389</v>
      </c>
      <c r="D250" s="20" t="s">
        <v>174</v>
      </c>
      <c r="E250" s="28" t="s">
        <v>40</v>
      </c>
      <c r="F250" s="49">
        <v>60</v>
      </c>
      <c r="G250" s="49">
        <v>500</v>
      </c>
      <c r="H250" s="27">
        <f t="shared" si="19"/>
        <v>30000</v>
      </c>
      <c r="I250" s="50">
        <f t="shared" si="21"/>
        <v>4800</v>
      </c>
      <c r="J250" s="50">
        <f t="shared" si="20"/>
        <v>34800</v>
      </c>
      <c r="K250" s="20" t="s">
        <v>297</v>
      </c>
      <c r="L250" s="28" t="s">
        <v>161</v>
      </c>
      <c r="M250" s="26"/>
      <c r="N250" s="26"/>
      <c r="O250" s="66"/>
    </row>
    <row r="251" spans="1:15" x14ac:dyDescent="0.25">
      <c r="A251" s="88">
        <v>136</v>
      </c>
      <c r="B251" s="26"/>
      <c r="C251" s="90" t="s">
        <v>344</v>
      </c>
      <c r="D251" s="20" t="s">
        <v>174</v>
      </c>
      <c r="E251" s="28" t="s">
        <v>40</v>
      </c>
      <c r="F251" s="49">
        <v>30</v>
      </c>
      <c r="G251" s="49">
        <v>990</v>
      </c>
      <c r="H251" s="27">
        <f t="shared" ref="H251:H299" si="22">F251*G251</f>
        <v>29700</v>
      </c>
      <c r="I251" s="50">
        <f t="shared" si="21"/>
        <v>4752</v>
      </c>
      <c r="J251" s="50">
        <f t="shared" ref="J251:J299" si="23">H251+I251</f>
        <v>34452</v>
      </c>
      <c r="K251" s="20" t="s">
        <v>297</v>
      </c>
      <c r="L251" s="28" t="s">
        <v>161</v>
      </c>
      <c r="M251" s="26"/>
      <c r="N251" s="26"/>
      <c r="O251" s="66"/>
    </row>
    <row r="252" spans="1:15" x14ac:dyDescent="0.25">
      <c r="A252" s="88">
        <v>137</v>
      </c>
      <c r="B252" s="26"/>
      <c r="C252" s="90" t="s">
        <v>345</v>
      </c>
      <c r="D252" s="20" t="s">
        <v>174</v>
      </c>
      <c r="E252" s="28" t="s">
        <v>40</v>
      </c>
      <c r="F252" s="49">
        <v>5</v>
      </c>
      <c r="G252" s="49">
        <v>2400</v>
      </c>
      <c r="H252" s="27">
        <f t="shared" si="22"/>
        <v>12000</v>
      </c>
      <c r="I252" s="50">
        <f t="shared" ref="I252:I309" si="24">H252*16%</f>
        <v>1920</v>
      </c>
      <c r="J252" s="50">
        <f t="shared" si="23"/>
        <v>13920</v>
      </c>
      <c r="K252" s="20" t="s">
        <v>297</v>
      </c>
      <c r="L252" s="28" t="s">
        <v>161</v>
      </c>
      <c r="M252" s="26"/>
      <c r="N252" s="26"/>
      <c r="O252" s="66"/>
    </row>
    <row r="253" spans="1:15" x14ac:dyDescent="0.25">
      <c r="A253" s="88">
        <v>138</v>
      </c>
      <c r="B253" s="26"/>
      <c r="C253" s="90" t="s">
        <v>346</v>
      </c>
      <c r="D253" s="20" t="s">
        <v>174</v>
      </c>
      <c r="E253" s="28" t="s">
        <v>40</v>
      </c>
      <c r="F253" s="49">
        <v>10</v>
      </c>
      <c r="G253" s="49">
        <v>7500</v>
      </c>
      <c r="H253" s="27">
        <f t="shared" si="22"/>
        <v>75000</v>
      </c>
      <c r="I253" s="50">
        <f t="shared" si="24"/>
        <v>12000</v>
      </c>
      <c r="J253" s="50">
        <f t="shared" si="23"/>
        <v>87000</v>
      </c>
      <c r="K253" s="20" t="s">
        <v>297</v>
      </c>
      <c r="L253" s="28" t="s">
        <v>161</v>
      </c>
      <c r="M253" s="26"/>
      <c r="N253" s="26"/>
      <c r="O253" s="66"/>
    </row>
    <row r="254" spans="1:15" x14ac:dyDescent="0.25">
      <c r="A254" s="88">
        <v>139</v>
      </c>
      <c r="B254" s="26"/>
      <c r="C254" s="90" t="s">
        <v>347</v>
      </c>
      <c r="D254" s="20" t="s">
        <v>174</v>
      </c>
      <c r="E254" s="28" t="s">
        <v>40</v>
      </c>
      <c r="F254" s="49">
        <v>500</v>
      </c>
      <c r="G254" s="49">
        <v>146</v>
      </c>
      <c r="H254" s="27">
        <f t="shared" si="22"/>
        <v>73000</v>
      </c>
      <c r="I254" s="50">
        <f>H254*16%</f>
        <v>11680</v>
      </c>
      <c r="J254" s="50">
        <f t="shared" si="23"/>
        <v>84680</v>
      </c>
      <c r="K254" s="20" t="s">
        <v>297</v>
      </c>
      <c r="L254" s="28" t="s">
        <v>161</v>
      </c>
      <c r="M254" s="26"/>
      <c r="N254" s="26"/>
      <c r="O254" s="66"/>
    </row>
    <row r="255" spans="1:15" x14ac:dyDescent="0.25">
      <c r="A255" s="88">
        <v>140</v>
      </c>
      <c r="B255" s="26"/>
      <c r="C255" s="90" t="s">
        <v>348</v>
      </c>
      <c r="D255" s="20" t="s">
        <v>174</v>
      </c>
      <c r="E255" s="28" t="s">
        <v>40</v>
      </c>
      <c r="F255" s="49">
        <v>15</v>
      </c>
      <c r="G255" s="49">
        <v>2828</v>
      </c>
      <c r="H255" s="27">
        <f t="shared" si="22"/>
        <v>42420</v>
      </c>
      <c r="I255" s="50">
        <f t="shared" ref="I255:I259" si="25">H255*16%</f>
        <v>6787.2</v>
      </c>
      <c r="J255" s="50">
        <f t="shared" si="23"/>
        <v>49207.199999999997</v>
      </c>
      <c r="K255" s="20" t="s">
        <v>297</v>
      </c>
      <c r="L255" s="28" t="s">
        <v>161</v>
      </c>
      <c r="M255" s="26"/>
      <c r="N255" s="26"/>
      <c r="O255" s="66"/>
    </row>
    <row r="256" spans="1:15" x14ac:dyDescent="0.25">
      <c r="A256" s="88">
        <v>141</v>
      </c>
      <c r="B256" s="26"/>
      <c r="C256" s="90" t="s">
        <v>349</v>
      </c>
      <c r="D256" s="20" t="s">
        <v>174</v>
      </c>
      <c r="E256" s="28" t="s">
        <v>40</v>
      </c>
      <c r="F256" s="49">
        <v>1</v>
      </c>
      <c r="G256" s="49">
        <v>620000</v>
      </c>
      <c r="H256" s="27">
        <f t="shared" si="22"/>
        <v>620000</v>
      </c>
      <c r="I256" s="50">
        <f t="shared" si="25"/>
        <v>99200</v>
      </c>
      <c r="J256" s="50">
        <f t="shared" si="23"/>
        <v>719200</v>
      </c>
      <c r="K256" s="20" t="s">
        <v>297</v>
      </c>
      <c r="L256" s="28" t="s">
        <v>161</v>
      </c>
      <c r="M256" s="26"/>
      <c r="N256" s="26"/>
      <c r="O256" s="66"/>
    </row>
    <row r="257" spans="1:15" x14ac:dyDescent="0.25">
      <c r="A257" s="88">
        <v>142</v>
      </c>
      <c r="B257" s="26"/>
      <c r="C257" s="90" t="s">
        <v>350</v>
      </c>
      <c r="D257" s="20" t="s">
        <v>174</v>
      </c>
      <c r="E257" s="28" t="s">
        <v>40</v>
      </c>
      <c r="F257" s="49">
        <v>5</v>
      </c>
      <c r="G257" s="49">
        <v>37900</v>
      </c>
      <c r="H257" s="27">
        <f t="shared" si="22"/>
        <v>189500</v>
      </c>
      <c r="I257" s="50">
        <f t="shared" si="25"/>
        <v>30320</v>
      </c>
      <c r="J257" s="50">
        <f t="shared" si="23"/>
        <v>219820</v>
      </c>
      <c r="K257" s="20" t="s">
        <v>297</v>
      </c>
      <c r="L257" s="28" t="s">
        <v>161</v>
      </c>
      <c r="M257" s="26"/>
      <c r="N257" s="26"/>
      <c r="O257" s="66"/>
    </row>
    <row r="258" spans="1:15" x14ac:dyDescent="0.25">
      <c r="A258" s="88">
        <v>143</v>
      </c>
      <c r="B258" s="26"/>
      <c r="C258" s="48" t="s">
        <v>255</v>
      </c>
      <c r="D258" s="20" t="s">
        <v>174</v>
      </c>
      <c r="E258" s="28" t="s">
        <v>40</v>
      </c>
      <c r="F258" s="49">
        <v>10</v>
      </c>
      <c r="G258" s="49">
        <v>400000</v>
      </c>
      <c r="H258" s="27">
        <f t="shared" si="22"/>
        <v>4000000</v>
      </c>
      <c r="I258" s="50">
        <f t="shared" si="25"/>
        <v>640000</v>
      </c>
      <c r="J258" s="50">
        <f t="shared" si="23"/>
        <v>4640000</v>
      </c>
      <c r="K258" s="20" t="s">
        <v>297</v>
      </c>
      <c r="L258" s="28" t="s">
        <v>161</v>
      </c>
      <c r="M258" s="26"/>
      <c r="N258" s="26"/>
      <c r="O258" s="66"/>
    </row>
    <row r="259" spans="1:15" x14ac:dyDescent="0.25">
      <c r="A259" s="88">
        <v>144</v>
      </c>
      <c r="B259" s="26"/>
      <c r="C259" s="48" t="s">
        <v>256</v>
      </c>
      <c r="D259" s="20" t="s">
        <v>174</v>
      </c>
      <c r="E259" s="28" t="s">
        <v>40</v>
      </c>
      <c r="F259" s="49">
        <v>10</v>
      </c>
      <c r="G259" s="49">
        <v>120000</v>
      </c>
      <c r="H259" s="27">
        <f t="shared" si="22"/>
        <v>1200000</v>
      </c>
      <c r="I259" s="50">
        <f t="shared" si="25"/>
        <v>192000</v>
      </c>
      <c r="J259" s="50">
        <f t="shared" si="23"/>
        <v>1392000</v>
      </c>
      <c r="K259" s="20" t="s">
        <v>297</v>
      </c>
      <c r="L259" s="28" t="s">
        <v>161</v>
      </c>
      <c r="M259" s="26"/>
      <c r="N259" s="26"/>
      <c r="O259" s="66"/>
    </row>
    <row r="260" spans="1:15" x14ac:dyDescent="0.25">
      <c r="A260" s="88">
        <v>145</v>
      </c>
      <c r="B260" s="26"/>
      <c r="C260" s="48" t="s">
        <v>253</v>
      </c>
      <c r="D260" s="20" t="s">
        <v>174</v>
      </c>
      <c r="E260" s="28" t="s">
        <v>40</v>
      </c>
      <c r="F260" s="49">
        <v>5</v>
      </c>
      <c r="G260" s="49">
        <v>11760</v>
      </c>
      <c r="H260" s="27">
        <f t="shared" si="22"/>
        <v>58800</v>
      </c>
      <c r="I260" s="50">
        <f t="shared" si="24"/>
        <v>9408</v>
      </c>
      <c r="J260" s="50">
        <f t="shared" si="23"/>
        <v>68208</v>
      </c>
      <c r="K260" s="20" t="s">
        <v>297</v>
      </c>
      <c r="L260" s="28" t="s">
        <v>161</v>
      </c>
      <c r="M260" s="26"/>
      <c r="N260" s="26"/>
      <c r="O260" s="66"/>
    </row>
    <row r="261" spans="1:15" x14ac:dyDescent="0.25">
      <c r="A261" s="88">
        <v>146</v>
      </c>
      <c r="B261" s="26"/>
      <c r="C261" s="48" t="s">
        <v>186</v>
      </c>
      <c r="D261" s="20" t="s">
        <v>174</v>
      </c>
      <c r="E261" s="28" t="s">
        <v>40</v>
      </c>
      <c r="F261" s="49">
        <v>30</v>
      </c>
      <c r="G261" s="49">
        <v>4500</v>
      </c>
      <c r="H261" s="27">
        <f t="shared" si="22"/>
        <v>135000</v>
      </c>
      <c r="I261" s="50">
        <f t="shared" si="24"/>
        <v>21600</v>
      </c>
      <c r="J261" s="50">
        <f t="shared" si="23"/>
        <v>156600</v>
      </c>
      <c r="K261" s="20" t="s">
        <v>297</v>
      </c>
      <c r="L261" s="28" t="s">
        <v>161</v>
      </c>
      <c r="M261" s="26"/>
      <c r="N261" s="26"/>
      <c r="O261" s="66"/>
    </row>
    <row r="262" spans="1:15" x14ac:dyDescent="0.25">
      <c r="A262" s="88">
        <v>147</v>
      </c>
      <c r="B262" s="26"/>
      <c r="C262" s="48" t="s">
        <v>189</v>
      </c>
      <c r="D262" s="20" t="s">
        <v>174</v>
      </c>
      <c r="E262" s="28" t="s">
        <v>40</v>
      </c>
      <c r="F262" s="49">
        <v>40</v>
      </c>
      <c r="G262" s="49">
        <v>1800</v>
      </c>
      <c r="H262" s="27">
        <f t="shared" si="22"/>
        <v>72000</v>
      </c>
      <c r="I262" s="50">
        <f>H262*16%</f>
        <v>11520</v>
      </c>
      <c r="J262" s="50">
        <f t="shared" si="23"/>
        <v>83520</v>
      </c>
      <c r="K262" s="20" t="s">
        <v>297</v>
      </c>
      <c r="L262" s="28" t="s">
        <v>161</v>
      </c>
      <c r="M262" s="26"/>
      <c r="N262" s="26"/>
      <c r="O262" s="66"/>
    </row>
    <row r="263" spans="1:15" x14ac:dyDescent="0.25">
      <c r="A263" s="88">
        <v>148</v>
      </c>
      <c r="B263" s="26"/>
      <c r="C263" s="48" t="s">
        <v>224</v>
      </c>
      <c r="D263" s="20" t="s">
        <v>174</v>
      </c>
      <c r="E263" s="28" t="s">
        <v>40</v>
      </c>
      <c r="F263" s="49">
        <v>40</v>
      </c>
      <c r="G263" s="49">
        <v>4000</v>
      </c>
      <c r="H263" s="27">
        <f t="shared" si="22"/>
        <v>160000</v>
      </c>
      <c r="I263" s="50">
        <f t="shared" si="24"/>
        <v>25600</v>
      </c>
      <c r="J263" s="50">
        <f t="shared" si="23"/>
        <v>185600</v>
      </c>
      <c r="K263" s="20" t="s">
        <v>297</v>
      </c>
      <c r="L263" s="28" t="s">
        <v>161</v>
      </c>
      <c r="M263" s="26"/>
      <c r="N263" s="26"/>
      <c r="O263" s="66"/>
    </row>
    <row r="264" spans="1:15" x14ac:dyDescent="0.25">
      <c r="A264" s="88">
        <v>149</v>
      </c>
      <c r="B264" s="26"/>
      <c r="C264" s="48" t="s">
        <v>225</v>
      </c>
      <c r="D264" s="20" t="s">
        <v>59</v>
      </c>
      <c r="E264" s="28" t="s">
        <v>40</v>
      </c>
      <c r="F264" s="49">
        <v>5</v>
      </c>
      <c r="G264" s="49">
        <v>1200</v>
      </c>
      <c r="H264" s="27">
        <f t="shared" si="22"/>
        <v>6000</v>
      </c>
      <c r="I264" s="50">
        <f t="shared" si="24"/>
        <v>960</v>
      </c>
      <c r="J264" s="50">
        <f t="shared" si="23"/>
        <v>6960</v>
      </c>
      <c r="K264" s="20" t="s">
        <v>297</v>
      </c>
      <c r="L264" s="28" t="s">
        <v>161</v>
      </c>
      <c r="M264" s="26"/>
      <c r="N264" s="26"/>
      <c r="O264" s="66"/>
    </row>
    <row r="265" spans="1:15" x14ac:dyDescent="0.25">
      <c r="A265" s="88">
        <v>150</v>
      </c>
      <c r="B265" s="26"/>
      <c r="C265" s="48" t="s">
        <v>187</v>
      </c>
      <c r="D265" s="20" t="s">
        <v>192</v>
      </c>
      <c r="E265" s="28" t="s">
        <v>40</v>
      </c>
      <c r="F265" s="49">
        <v>1</v>
      </c>
      <c r="G265" s="49">
        <v>8000</v>
      </c>
      <c r="H265" s="27">
        <f t="shared" si="22"/>
        <v>8000</v>
      </c>
      <c r="I265" s="50">
        <f t="shared" si="24"/>
        <v>1280</v>
      </c>
      <c r="J265" s="50">
        <f t="shared" si="23"/>
        <v>9280</v>
      </c>
      <c r="K265" s="20" t="s">
        <v>297</v>
      </c>
      <c r="L265" s="28" t="s">
        <v>161</v>
      </c>
      <c r="M265" s="26"/>
      <c r="N265" s="26"/>
      <c r="O265" s="66"/>
    </row>
    <row r="266" spans="1:15" x14ac:dyDescent="0.25">
      <c r="A266" s="88">
        <v>151</v>
      </c>
      <c r="B266" s="26"/>
      <c r="C266" s="48" t="s">
        <v>228</v>
      </c>
      <c r="D266" s="20" t="s">
        <v>174</v>
      </c>
      <c r="E266" s="28" t="s">
        <v>40</v>
      </c>
      <c r="F266" s="49">
        <v>3</v>
      </c>
      <c r="G266" s="49">
        <v>250</v>
      </c>
      <c r="H266" s="27">
        <f t="shared" si="22"/>
        <v>750</v>
      </c>
      <c r="I266" s="50">
        <f t="shared" si="24"/>
        <v>120</v>
      </c>
      <c r="J266" s="50">
        <f t="shared" si="23"/>
        <v>870</v>
      </c>
      <c r="K266" s="20" t="s">
        <v>297</v>
      </c>
      <c r="L266" s="28" t="s">
        <v>161</v>
      </c>
      <c r="M266" s="26"/>
      <c r="N266" s="26"/>
      <c r="O266" s="66"/>
    </row>
    <row r="267" spans="1:15" x14ac:dyDescent="0.25">
      <c r="A267" s="88">
        <v>152</v>
      </c>
      <c r="B267" s="26"/>
      <c r="C267" s="48" t="s">
        <v>230</v>
      </c>
      <c r="D267" s="20" t="s">
        <v>229</v>
      </c>
      <c r="E267" s="28" t="s">
        <v>40</v>
      </c>
      <c r="F267" s="49">
        <v>30</v>
      </c>
      <c r="G267" s="49">
        <v>95</v>
      </c>
      <c r="H267" s="27">
        <f t="shared" si="22"/>
        <v>2850</v>
      </c>
      <c r="I267" s="50">
        <f t="shared" si="24"/>
        <v>456</v>
      </c>
      <c r="J267" s="50">
        <f t="shared" si="23"/>
        <v>3306</v>
      </c>
      <c r="K267" s="20" t="s">
        <v>297</v>
      </c>
      <c r="L267" s="28" t="s">
        <v>161</v>
      </c>
      <c r="M267" s="26"/>
      <c r="N267" s="26"/>
      <c r="O267" s="66"/>
    </row>
    <row r="268" spans="1:15" x14ac:dyDescent="0.25">
      <c r="A268" s="88">
        <v>153</v>
      </c>
      <c r="B268" s="26"/>
      <c r="C268" s="48" t="s">
        <v>231</v>
      </c>
      <c r="D268" s="20" t="s">
        <v>229</v>
      </c>
      <c r="E268" s="28" t="s">
        <v>40</v>
      </c>
      <c r="F268" s="49">
        <v>30</v>
      </c>
      <c r="G268" s="49">
        <v>170</v>
      </c>
      <c r="H268" s="27">
        <f t="shared" si="22"/>
        <v>5100</v>
      </c>
      <c r="I268" s="50">
        <f t="shared" si="24"/>
        <v>816</v>
      </c>
      <c r="J268" s="50">
        <f t="shared" si="23"/>
        <v>5916</v>
      </c>
      <c r="K268" s="20" t="s">
        <v>297</v>
      </c>
      <c r="L268" s="28" t="s">
        <v>161</v>
      </c>
      <c r="M268" s="26"/>
      <c r="N268" s="26"/>
      <c r="O268" s="66"/>
    </row>
    <row r="269" spans="1:15" x14ac:dyDescent="0.25">
      <c r="A269" s="88">
        <v>154</v>
      </c>
      <c r="B269" s="26"/>
      <c r="C269" s="48" t="s">
        <v>232</v>
      </c>
      <c r="D269" s="20" t="s">
        <v>229</v>
      </c>
      <c r="E269" s="28" t="s">
        <v>40</v>
      </c>
      <c r="F269" s="49">
        <v>30</v>
      </c>
      <c r="G269" s="49">
        <v>150</v>
      </c>
      <c r="H269" s="27">
        <f t="shared" si="22"/>
        <v>4500</v>
      </c>
      <c r="I269" s="50">
        <f t="shared" si="24"/>
        <v>720</v>
      </c>
      <c r="J269" s="50">
        <f t="shared" si="23"/>
        <v>5220</v>
      </c>
      <c r="K269" s="20" t="s">
        <v>297</v>
      </c>
      <c r="L269" s="28" t="s">
        <v>161</v>
      </c>
      <c r="M269" s="26"/>
      <c r="N269" s="26"/>
      <c r="O269" s="66"/>
    </row>
    <row r="270" spans="1:15" x14ac:dyDescent="0.25">
      <c r="A270" s="88">
        <v>155</v>
      </c>
      <c r="B270" s="26"/>
      <c r="C270" s="48" t="s">
        <v>238</v>
      </c>
      <c r="D270" s="20" t="s">
        <v>174</v>
      </c>
      <c r="E270" s="28" t="s">
        <v>40</v>
      </c>
      <c r="F270" s="49">
        <v>2</v>
      </c>
      <c r="G270" s="49">
        <v>250</v>
      </c>
      <c r="H270" s="27">
        <f>F270*G270</f>
        <v>500</v>
      </c>
      <c r="I270" s="50">
        <f t="shared" si="24"/>
        <v>80</v>
      </c>
      <c r="J270" s="50">
        <f>H270+I270</f>
        <v>580</v>
      </c>
      <c r="K270" s="20" t="s">
        <v>297</v>
      </c>
      <c r="L270" s="28" t="s">
        <v>161</v>
      </c>
      <c r="M270" s="26"/>
      <c r="N270" s="26"/>
      <c r="O270" s="66"/>
    </row>
    <row r="271" spans="1:15" x14ac:dyDescent="0.25">
      <c r="A271" s="88">
        <v>156</v>
      </c>
      <c r="B271" s="26"/>
      <c r="C271" s="48" t="s">
        <v>239</v>
      </c>
      <c r="D271" s="20" t="s">
        <v>174</v>
      </c>
      <c r="E271" s="28" t="s">
        <v>40</v>
      </c>
      <c r="F271" s="49">
        <v>1</v>
      </c>
      <c r="G271" s="49">
        <v>10000</v>
      </c>
      <c r="H271" s="27">
        <f>F271*G271</f>
        <v>10000</v>
      </c>
      <c r="I271" s="50">
        <f t="shared" si="24"/>
        <v>1600</v>
      </c>
      <c r="J271" s="50">
        <f>H271+I271</f>
        <v>11600</v>
      </c>
      <c r="K271" s="20" t="s">
        <v>297</v>
      </c>
      <c r="L271" s="28" t="s">
        <v>161</v>
      </c>
      <c r="M271" s="26"/>
      <c r="N271" s="26"/>
      <c r="O271" s="66"/>
    </row>
    <row r="272" spans="1:15" x14ac:dyDescent="0.25">
      <c r="A272" s="88">
        <v>157</v>
      </c>
      <c r="B272" s="26"/>
      <c r="C272" s="48" t="s">
        <v>240</v>
      </c>
      <c r="D272" s="20" t="s">
        <v>174</v>
      </c>
      <c r="E272" s="28" t="s">
        <v>40</v>
      </c>
      <c r="F272" s="49">
        <v>5</v>
      </c>
      <c r="G272" s="49">
        <v>370</v>
      </c>
      <c r="H272" s="27">
        <f>F272*G272</f>
        <v>1850</v>
      </c>
      <c r="I272" s="50">
        <f t="shared" si="24"/>
        <v>296</v>
      </c>
      <c r="J272" s="50">
        <f>H272+I272</f>
        <v>2146</v>
      </c>
      <c r="K272" s="20" t="s">
        <v>297</v>
      </c>
      <c r="L272" s="28" t="s">
        <v>161</v>
      </c>
      <c r="M272" s="26"/>
      <c r="N272" s="26"/>
      <c r="O272" s="66"/>
    </row>
    <row r="273" spans="1:15" x14ac:dyDescent="0.25">
      <c r="A273" s="88">
        <v>158</v>
      </c>
      <c r="B273" s="26"/>
      <c r="C273" s="48" t="s">
        <v>241</v>
      </c>
      <c r="D273" s="20" t="s">
        <v>174</v>
      </c>
      <c r="E273" s="28" t="s">
        <v>40</v>
      </c>
      <c r="F273" s="49">
        <v>15</v>
      </c>
      <c r="G273" s="49">
        <v>1500</v>
      </c>
      <c r="H273" s="27">
        <f>F273*G273</f>
        <v>22500</v>
      </c>
      <c r="I273" s="50">
        <f t="shared" si="24"/>
        <v>3600</v>
      </c>
      <c r="J273" s="50">
        <f>H273+I273</f>
        <v>26100</v>
      </c>
      <c r="K273" s="20" t="s">
        <v>297</v>
      </c>
      <c r="L273" s="28" t="s">
        <v>161</v>
      </c>
      <c r="M273" s="26"/>
      <c r="N273" s="26"/>
      <c r="O273" s="66"/>
    </row>
    <row r="274" spans="1:15" x14ac:dyDescent="0.25">
      <c r="A274" s="88">
        <v>159</v>
      </c>
      <c r="B274" s="26"/>
      <c r="C274" s="48" t="s">
        <v>227</v>
      </c>
      <c r="D274" s="20" t="s">
        <v>174</v>
      </c>
      <c r="E274" s="28" t="s">
        <v>40</v>
      </c>
      <c r="F274" s="49">
        <v>1</v>
      </c>
      <c r="G274" s="49">
        <v>78500</v>
      </c>
      <c r="H274" s="27">
        <f>F274*G274</f>
        <v>78500</v>
      </c>
      <c r="I274" s="50">
        <f t="shared" si="24"/>
        <v>12560</v>
      </c>
      <c r="J274" s="50">
        <f>H274+I274</f>
        <v>91060</v>
      </c>
      <c r="K274" s="20" t="s">
        <v>297</v>
      </c>
      <c r="L274" s="28" t="s">
        <v>161</v>
      </c>
      <c r="M274" s="26"/>
      <c r="N274" s="26"/>
      <c r="O274" s="66"/>
    </row>
    <row r="275" spans="1:15" x14ac:dyDescent="0.25">
      <c r="A275" s="88">
        <v>160</v>
      </c>
      <c r="B275" s="26"/>
      <c r="C275" s="48" t="s">
        <v>188</v>
      </c>
      <c r="D275" s="20" t="s">
        <v>174</v>
      </c>
      <c r="E275" s="28" t="s">
        <v>40</v>
      </c>
      <c r="F275" s="49">
        <v>5</v>
      </c>
      <c r="G275" s="49">
        <v>3500</v>
      </c>
      <c r="H275" s="27">
        <f t="shared" si="22"/>
        <v>17500</v>
      </c>
      <c r="I275" s="50">
        <f t="shared" si="24"/>
        <v>2800</v>
      </c>
      <c r="J275" s="50">
        <f t="shared" si="23"/>
        <v>20300</v>
      </c>
      <c r="K275" s="20" t="s">
        <v>297</v>
      </c>
      <c r="L275" s="28" t="s">
        <v>161</v>
      </c>
      <c r="M275" s="26"/>
      <c r="N275" s="26"/>
      <c r="O275" s="66"/>
    </row>
    <row r="276" spans="1:15" x14ac:dyDescent="0.25">
      <c r="A276" s="88">
        <v>161</v>
      </c>
      <c r="B276" s="26"/>
      <c r="C276" s="48" t="s">
        <v>222</v>
      </c>
      <c r="D276" s="20" t="s">
        <v>223</v>
      </c>
      <c r="E276" s="28" t="s">
        <v>40</v>
      </c>
      <c r="F276" s="49">
        <v>7</v>
      </c>
      <c r="G276" s="49">
        <v>25000</v>
      </c>
      <c r="H276" s="27">
        <f t="shared" si="22"/>
        <v>175000</v>
      </c>
      <c r="I276" s="50">
        <f t="shared" si="24"/>
        <v>28000</v>
      </c>
      <c r="J276" s="50">
        <f t="shared" si="23"/>
        <v>203000</v>
      </c>
      <c r="K276" s="20" t="s">
        <v>297</v>
      </c>
      <c r="L276" s="28" t="s">
        <v>161</v>
      </c>
      <c r="M276" s="26"/>
      <c r="N276" s="26"/>
      <c r="O276" s="66"/>
    </row>
    <row r="277" spans="1:15" x14ac:dyDescent="0.25">
      <c r="A277" s="88">
        <v>162</v>
      </c>
      <c r="B277" s="26"/>
      <c r="C277" s="48" t="s">
        <v>185</v>
      </c>
      <c r="D277" s="20" t="s">
        <v>174</v>
      </c>
      <c r="E277" s="28" t="s">
        <v>40</v>
      </c>
      <c r="F277" s="49">
        <v>1</v>
      </c>
      <c r="G277" s="49">
        <v>4000</v>
      </c>
      <c r="H277" s="27">
        <f t="shared" si="22"/>
        <v>4000</v>
      </c>
      <c r="I277" s="50">
        <f t="shared" si="24"/>
        <v>640</v>
      </c>
      <c r="J277" s="50">
        <f t="shared" si="23"/>
        <v>4640</v>
      </c>
      <c r="K277" s="20" t="s">
        <v>297</v>
      </c>
      <c r="L277" s="28" t="s">
        <v>161</v>
      </c>
      <c r="M277" s="26"/>
      <c r="N277" s="26"/>
      <c r="O277" s="66"/>
    </row>
    <row r="278" spans="1:15" x14ac:dyDescent="0.25">
      <c r="A278" s="88">
        <v>163</v>
      </c>
      <c r="B278" s="26"/>
      <c r="C278" s="48" t="s">
        <v>216</v>
      </c>
      <c r="D278" s="20" t="s">
        <v>174</v>
      </c>
      <c r="E278" s="28" t="s">
        <v>40</v>
      </c>
      <c r="F278" s="49">
        <v>20</v>
      </c>
      <c r="G278" s="49">
        <v>15000</v>
      </c>
      <c r="H278" s="27">
        <f>F278*G278</f>
        <v>300000</v>
      </c>
      <c r="I278" s="50">
        <f t="shared" si="24"/>
        <v>48000</v>
      </c>
      <c r="J278" s="50">
        <f>H278+I278</f>
        <v>348000</v>
      </c>
      <c r="K278" s="20" t="s">
        <v>297</v>
      </c>
      <c r="L278" s="28" t="s">
        <v>161</v>
      </c>
      <c r="M278" s="26"/>
      <c r="N278" s="26"/>
      <c r="O278" s="66"/>
    </row>
    <row r="279" spans="1:15" x14ac:dyDescent="0.25">
      <c r="A279" s="88">
        <v>164</v>
      </c>
      <c r="B279" s="26"/>
      <c r="C279" s="48" t="s">
        <v>221</v>
      </c>
      <c r="D279" s="20" t="s">
        <v>174</v>
      </c>
      <c r="E279" s="28" t="s">
        <v>40</v>
      </c>
      <c r="F279" s="49">
        <v>5</v>
      </c>
      <c r="G279" s="49">
        <v>7000</v>
      </c>
      <c r="H279" s="27">
        <f t="shared" ref="H279" si="26">F279*G279</f>
        <v>35000</v>
      </c>
      <c r="I279" s="50">
        <f t="shared" si="24"/>
        <v>5600</v>
      </c>
      <c r="J279" s="50">
        <f t="shared" ref="J279" si="27">H279+I279</f>
        <v>40600</v>
      </c>
      <c r="K279" s="20" t="s">
        <v>297</v>
      </c>
      <c r="L279" s="28" t="s">
        <v>161</v>
      </c>
      <c r="M279" s="26"/>
      <c r="N279" s="26"/>
      <c r="O279" s="66"/>
    </row>
    <row r="280" spans="1:15" x14ac:dyDescent="0.25">
      <c r="A280" s="88">
        <v>165</v>
      </c>
      <c r="B280" s="26"/>
      <c r="C280" s="48" t="s">
        <v>217</v>
      </c>
      <c r="D280" s="20" t="s">
        <v>174</v>
      </c>
      <c r="E280" s="28" t="s">
        <v>40</v>
      </c>
      <c r="F280" s="49">
        <v>15</v>
      </c>
      <c r="G280" s="49">
        <v>3300</v>
      </c>
      <c r="H280" s="27">
        <f>F280*G280</f>
        <v>49500</v>
      </c>
      <c r="I280" s="50">
        <f t="shared" si="24"/>
        <v>7920</v>
      </c>
      <c r="J280" s="50">
        <f>H280+I280</f>
        <v>57420</v>
      </c>
      <c r="K280" s="20" t="s">
        <v>297</v>
      </c>
      <c r="L280" s="28" t="s">
        <v>161</v>
      </c>
      <c r="M280" s="26"/>
      <c r="N280" s="26"/>
      <c r="O280" s="66"/>
    </row>
    <row r="281" spans="1:15" x14ac:dyDescent="0.25">
      <c r="A281" s="88">
        <v>166</v>
      </c>
      <c r="B281" s="26"/>
      <c r="C281" s="48" t="s">
        <v>218</v>
      </c>
      <c r="D281" s="20" t="s">
        <v>174</v>
      </c>
      <c r="E281" s="28" t="s">
        <v>40</v>
      </c>
      <c r="F281" s="49">
        <v>15</v>
      </c>
      <c r="G281" s="49">
        <v>5500</v>
      </c>
      <c r="H281" s="27">
        <f>F281*G281</f>
        <v>82500</v>
      </c>
      <c r="I281" s="50">
        <f t="shared" si="24"/>
        <v>13200</v>
      </c>
      <c r="J281" s="50">
        <f>H281+I281</f>
        <v>95700</v>
      </c>
      <c r="K281" s="20" t="s">
        <v>297</v>
      </c>
      <c r="L281" s="28" t="s">
        <v>161</v>
      </c>
      <c r="M281" s="26"/>
      <c r="N281" s="26"/>
      <c r="O281" s="66"/>
    </row>
    <row r="282" spans="1:15" x14ac:dyDescent="0.25">
      <c r="A282" s="88">
        <v>167</v>
      </c>
      <c r="B282" s="26"/>
      <c r="C282" s="48" t="s">
        <v>193</v>
      </c>
      <c r="D282" s="20" t="s">
        <v>174</v>
      </c>
      <c r="E282" s="28" t="s">
        <v>40</v>
      </c>
      <c r="F282" s="49">
        <v>5</v>
      </c>
      <c r="G282" s="49">
        <v>3000</v>
      </c>
      <c r="H282" s="27">
        <f>F282*G282</f>
        <v>15000</v>
      </c>
      <c r="I282" s="50">
        <f t="shared" si="24"/>
        <v>2400</v>
      </c>
      <c r="J282" s="50">
        <f>H282+I282</f>
        <v>17400</v>
      </c>
      <c r="K282" s="20" t="s">
        <v>297</v>
      </c>
      <c r="L282" s="28" t="s">
        <v>161</v>
      </c>
      <c r="M282" s="26"/>
      <c r="N282" s="26"/>
      <c r="O282" s="66"/>
    </row>
    <row r="283" spans="1:15" x14ac:dyDescent="0.25">
      <c r="A283" s="88">
        <v>168</v>
      </c>
      <c r="B283" s="26"/>
      <c r="C283" s="48" t="s">
        <v>194</v>
      </c>
      <c r="D283" s="20" t="s">
        <v>174</v>
      </c>
      <c r="E283" s="28" t="s">
        <v>40</v>
      </c>
      <c r="F283" s="49">
        <v>15</v>
      </c>
      <c r="G283" s="49">
        <v>5000</v>
      </c>
      <c r="H283" s="27">
        <f>F283*G283</f>
        <v>75000</v>
      </c>
      <c r="I283" s="50">
        <f t="shared" si="24"/>
        <v>12000</v>
      </c>
      <c r="J283" s="50">
        <f>H283+I283</f>
        <v>87000</v>
      </c>
      <c r="K283" s="20" t="s">
        <v>297</v>
      </c>
      <c r="L283" s="28" t="s">
        <v>161</v>
      </c>
      <c r="M283" s="26"/>
      <c r="N283" s="26"/>
      <c r="O283" s="66"/>
    </row>
    <row r="284" spans="1:15" x14ac:dyDescent="0.25">
      <c r="A284" s="88">
        <v>169</v>
      </c>
      <c r="B284" s="26"/>
      <c r="C284" s="48" t="s">
        <v>219</v>
      </c>
      <c r="D284" s="20" t="s">
        <v>174</v>
      </c>
      <c r="E284" s="28" t="s">
        <v>40</v>
      </c>
      <c r="F284" s="49">
        <v>15</v>
      </c>
      <c r="G284" s="49">
        <v>5000</v>
      </c>
      <c r="H284" s="27">
        <f>F284*G284</f>
        <v>75000</v>
      </c>
      <c r="I284" s="50">
        <f t="shared" si="24"/>
        <v>12000</v>
      </c>
      <c r="J284" s="50">
        <f>H284+I284</f>
        <v>87000</v>
      </c>
      <c r="K284" s="20" t="s">
        <v>297</v>
      </c>
      <c r="L284" s="28" t="s">
        <v>161</v>
      </c>
      <c r="M284" s="26"/>
      <c r="N284" s="26"/>
      <c r="O284" s="66"/>
    </row>
    <row r="285" spans="1:15" x14ac:dyDescent="0.25">
      <c r="A285" s="88">
        <v>170</v>
      </c>
      <c r="B285" s="26"/>
      <c r="C285" s="48" t="s">
        <v>190</v>
      </c>
      <c r="D285" s="20" t="s">
        <v>174</v>
      </c>
      <c r="E285" s="28" t="s">
        <v>40</v>
      </c>
      <c r="F285" s="49">
        <v>3</v>
      </c>
      <c r="G285" s="49">
        <v>5000</v>
      </c>
      <c r="H285" s="27">
        <f t="shared" si="22"/>
        <v>15000</v>
      </c>
      <c r="I285" s="50">
        <f t="shared" si="24"/>
        <v>2400</v>
      </c>
      <c r="J285" s="50">
        <f t="shared" si="23"/>
        <v>17400</v>
      </c>
      <c r="K285" s="20" t="s">
        <v>297</v>
      </c>
      <c r="L285" s="28" t="s">
        <v>161</v>
      </c>
      <c r="M285" s="26"/>
      <c r="N285" s="26"/>
      <c r="O285" s="66"/>
    </row>
    <row r="286" spans="1:15" x14ac:dyDescent="0.25">
      <c r="A286" s="88">
        <v>171</v>
      </c>
      <c r="C286" s="48" t="s">
        <v>220</v>
      </c>
      <c r="D286" s="20" t="s">
        <v>174</v>
      </c>
      <c r="E286" s="28" t="s">
        <v>40</v>
      </c>
      <c r="F286" s="49">
        <v>5</v>
      </c>
      <c r="G286" s="49">
        <v>5000</v>
      </c>
      <c r="H286" s="27">
        <f t="shared" si="22"/>
        <v>25000</v>
      </c>
      <c r="I286" s="50">
        <f t="shared" si="24"/>
        <v>4000</v>
      </c>
      <c r="J286" s="50">
        <f t="shared" si="23"/>
        <v>29000</v>
      </c>
      <c r="K286" s="20" t="s">
        <v>297</v>
      </c>
      <c r="L286" s="28" t="s">
        <v>161</v>
      </c>
      <c r="M286" s="26"/>
      <c r="N286" s="26"/>
      <c r="O286" s="66"/>
    </row>
    <row r="287" spans="1:15" x14ac:dyDescent="0.25">
      <c r="A287" s="88">
        <v>172</v>
      </c>
      <c r="B287" s="26"/>
      <c r="C287" s="48" t="s">
        <v>195</v>
      </c>
      <c r="D287" s="20" t="s">
        <v>174</v>
      </c>
      <c r="E287" s="28" t="s">
        <v>40</v>
      </c>
      <c r="F287" s="49">
        <v>4</v>
      </c>
      <c r="G287" s="49">
        <v>5000</v>
      </c>
      <c r="H287" s="27">
        <f t="shared" si="22"/>
        <v>20000</v>
      </c>
      <c r="I287" s="50">
        <f t="shared" si="24"/>
        <v>3200</v>
      </c>
      <c r="J287" s="50">
        <f t="shared" si="23"/>
        <v>23200</v>
      </c>
      <c r="K287" s="20" t="s">
        <v>297</v>
      </c>
      <c r="L287" s="28" t="s">
        <v>161</v>
      </c>
      <c r="M287" s="26"/>
      <c r="N287" s="26"/>
      <c r="O287" s="66"/>
    </row>
    <row r="288" spans="1:15" x14ac:dyDescent="0.25">
      <c r="A288" s="88">
        <v>173</v>
      </c>
      <c r="B288" s="26"/>
      <c r="C288" s="48" t="s">
        <v>196</v>
      </c>
      <c r="D288" s="20" t="s">
        <v>174</v>
      </c>
      <c r="E288" s="28" t="s">
        <v>40</v>
      </c>
      <c r="F288" s="49">
        <v>10</v>
      </c>
      <c r="G288" s="49">
        <v>2000</v>
      </c>
      <c r="H288" s="27">
        <f t="shared" si="22"/>
        <v>20000</v>
      </c>
      <c r="I288" s="50">
        <f t="shared" si="24"/>
        <v>3200</v>
      </c>
      <c r="J288" s="50">
        <f t="shared" si="23"/>
        <v>23200</v>
      </c>
      <c r="K288" s="20" t="s">
        <v>297</v>
      </c>
      <c r="L288" s="28" t="s">
        <v>161</v>
      </c>
      <c r="M288" s="26"/>
      <c r="N288" s="26"/>
      <c r="O288" s="66"/>
    </row>
    <row r="289" spans="1:15" x14ac:dyDescent="0.25">
      <c r="A289" s="88">
        <v>174</v>
      </c>
      <c r="B289" s="37"/>
      <c r="C289" s="48" t="s">
        <v>243</v>
      </c>
      <c r="D289" s="20" t="s">
        <v>174</v>
      </c>
      <c r="E289" s="28" t="s">
        <v>40</v>
      </c>
      <c r="F289" s="49">
        <v>10</v>
      </c>
      <c r="G289" s="49">
        <v>5000</v>
      </c>
      <c r="H289" s="27">
        <f t="shared" si="22"/>
        <v>50000</v>
      </c>
      <c r="I289" s="50">
        <f t="shared" si="24"/>
        <v>8000</v>
      </c>
      <c r="J289" s="50">
        <f t="shared" si="23"/>
        <v>58000</v>
      </c>
      <c r="K289" s="20" t="s">
        <v>297</v>
      </c>
      <c r="L289" s="28" t="s">
        <v>161</v>
      </c>
      <c r="M289" s="26"/>
      <c r="N289" s="26"/>
      <c r="O289" s="66"/>
    </row>
    <row r="290" spans="1:15" x14ac:dyDescent="0.25">
      <c r="A290" s="88">
        <v>175</v>
      </c>
      <c r="B290" s="37"/>
      <c r="C290" s="48" t="s">
        <v>244</v>
      </c>
      <c r="D290" s="20" t="s">
        <v>174</v>
      </c>
      <c r="E290" s="28" t="s">
        <v>40</v>
      </c>
      <c r="F290" s="49">
        <v>5</v>
      </c>
      <c r="G290" s="49">
        <v>7000</v>
      </c>
      <c r="H290" s="27">
        <f t="shared" si="22"/>
        <v>35000</v>
      </c>
      <c r="I290" s="50">
        <f t="shared" si="24"/>
        <v>5600</v>
      </c>
      <c r="J290" s="50">
        <f t="shared" si="23"/>
        <v>40600</v>
      </c>
      <c r="K290" s="20" t="s">
        <v>297</v>
      </c>
      <c r="L290" s="28" t="s">
        <v>161</v>
      </c>
      <c r="M290" s="26"/>
      <c r="N290" s="26"/>
      <c r="O290" s="66"/>
    </row>
    <row r="291" spans="1:15" x14ac:dyDescent="0.25">
      <c r="A291" s="88">
        <v>176</v>
      </c>
      <c r="B291" s="37"/>
      <c r="C291" s="48" t="s">
        <v>245</v>
      </c>
      <c r="D291" s="20" t="s">
        <v>174</v>
      </c>
      <c r="E291" s="28" t="s">
        <v>40</v>
      </c>
      <c r="F291" s="49">
        <v>5</v>
      </c>
      <c r="G291" s="49">
        <v>4000</v>
      </c>
      <c r="H291" s="27">
        <f t="shared" si="22"/>
        <v>20000</v>
      </c>
      <c r="I291" s="50">
        <f t="shared" si="24"/>
        <v>3200</v>
      </c>
      <c r="J291" s="50">
        <f t="shared" si="23"/>
        <v>23200</v>
      </c>
      <c r="K291" s="20" t="s">
        <v>297</v>
      </c>
      <c r="L291" s="28" t="s">
        <v>161</v>
      </c>
      <c r="M291" s="26"/>
      <c r="N291" s="26"/>
      <c r="O291" s="66"/>
    </row>
    <row r="292" spans="1:15" x14ac:dyDescent="0.25">
      <c r="A292" s="88">
        <v>177</v>
      </c>
      <c r="B292" s="37"/>
      <c r="C292" s="48" t="s">
        <v>246</v>
      </c>
      <c r="D292" s="20" t="s">
        <v>174</v>
      </c>
      <c r="E292" s="28" t="s">
        <v>40</v>
      </c>
      <c r="F292" s="49">
        <v>3</v>
      </c>
      <c r="G292" s="49">
        <v>8500</v>
      </c>
      <c r="H292" s="27">
        <f t="shared" si="22"/>
        <v>25500</v>
      </c>
      <c r="I292" s="50">
        <f t="shared" si="24"/>
        <v>4080</v>
      </c>
      <c r="J292" s="50">
        <f t="shared" si="23"/>
        <v>29580</v>
      </c>
      <c r="K292" s="20" t="s">
        <v>297</v>
      </c>
      <c r="L292" s="28" t="s">
        <v>161</v>
      </c>
      <c r="M292" s="26"/>
      <c r="N292" s="26"/>
      <c r="O292" s="66"/>
    </row>
    <row r="293" spans="1:15" x14ac:dyDescent="0.25">
      <c r="A293" s="88">
        <v>178</v>
      </c>
      <c r="B293" s="51"/>
      <c r="C293" s="4" t="s">
        <v>183</v>
      </c>
      <c r="D293" s="52" t="s">
        <v>174</v>
      </c>
      <c r="E293" s="53" t="s">
        <v>40</v>
      </c>
      <c r="F293" s="54">
        <v>10</v>
      </c>
      <c r="G293" s="54">
        <v>3500</v>
      </c>
      <c r="H293" s="55">
        <f t="shared" si="22"/>
        <v>35000</v>
      </c>
      <c r="I293" s="50">
        <f t="shared" si="24"/>
        <v>5600</v>
      </c>
      <c r="J293" s="56">
        <f t="shared" si="23"/>
        <v>40600</v>
      </c>
      <c r="K293" s="20" t="s">
        <v>297</v>
      </c>
      <c r="L293" s="53" t="s">
        <v>161</v>
      </c>
      <c r="M293" s="26"/>
      <c r="N293" s="26"/>
      <c r="O293" s="66"/>
    </row>
    <row r="294" spans="1:15" x14ac:dyDescent="0.25">
      <c r="A294" s="88">
        <v>179</v>
      </c>
      <c r="B294" s="26"/>
      <c r="C294" s="48" t="s">
        <v>197</v>
      </c>
      <c r="D294" s="20" t="s">
        <v>174</v>
      </c>
      <c r="E294" s="28" t="s">
        <v>40</v>
      </c>
      <c r="F294" s="49">
        <v>2</v>
      </c>
      <c r="G294" s="49">
        <v>58000</v>
      </c>
      <c r="H294" s="27">
        <f t="shared" si="22"/>
        <v>116000</v>
      </c>
      <c r="I294" s="50">
        <f t="shared" si="24"/>
        <v>18560</v>
      </c>
      <c r="J294" s="50">
        <f t="shared" si="23"/>
        <v>134560</v>
      </c>
      <c r="K294" s="20" t="s">
        <v>297</v>
      </c>
      <c r="L294" s="28" t="s">
        <v>161</v>
      </c>
      <c r="M294" s="26"/>
      <c r="N294" s="26"/>
      <c r="O294" s="66"/>
    </row>
    <row r="295" spans="1:15" x14ac:dyDescent="0.25">
      <c r="A295" s="88">
        <v>180</v>
      </c>
      <c r="B295" s="26"/>
      <c r="C295" s="48" t="s">
        <v>184</v>
      </c>
      <c r="D295" s="20" t="s">
        <v>59</v>
      </c>
      <c r="E295" s="28" t="s">
        <v>40</v>
      </c>
      <c r="F295" s="49">
        <v>3</v>
      </c>
      <c r="G295" s="49">
        <v>1000</v>
      </c>
      <c r="H295" s="27">
        <f t="shared" si="22"/>
        <v>3000</v>
      </c>
      <c r="I295" s="50">
        <f t="shared" si="24"/>
        <v>480</v>
      </c>
      <c r="J295" s="50">
        <f t="shared" si="23"/>
        <v>3480</v>
      </c>
      <c r="K295" s="20" t="s">
        <v>297</v>
      </c>
      <c r="L295" s="28" t="s">
        <v>161</v>
      </c>
      <c r="M295" s="26"/>
      <c r="N295" s="26"/>
      <c r="O295" s="66"/>
    </row>
    <row r="296" spans="1:15" x14ac:dyDescent="0.25">
      <c r="A296" s="88">
        <v>181</v>
      </c>
      <c r="B296" s="26"/>
      <c r="C296" s="48" t="s">
        <v>234</v>
      </c>
      <c r="D296" s="20" t="s">
        <v>233</v>
      </c>
      <c r="E296" s="28" t="s">
        <v>40</v>
      </c>
      <c r="F296" s="49">
        <v>3</v>
      </c>
      <c r="G296" s="49">
        <v>500</v>
      </c>
      <c r="H296" s="27">
        <f t="shared" si="22"/>
        <v>1500</v>
      </c>
      <c r="I296" s="50">
        <f t="shared" si="24"/>
        <v>240</v>
      </c>
      <c r="J296" s="50">
        <f t="shared" si="23"/>
        <v>1740</v>
      </c>
      <c r="K296" s="20" t="s">
        <v>297</v>
      </c>
      <c r="L296" s="28" t="s">
        <v>161</v>
      </c>
      <c r="M296" s="26"/>
      <c r="N296" s="26"/>
      <c r="O296" s="66"/>
    </row>
    <row r="297" spans="1:15" x14ac:dyDescent="0.25">
      <c r="A297" s="88">
        <v>182</v>
      </c>
      <c r="B297" s="26"/>
      <c r="C297" s="48" t="s">
        <v>235</v>
      </c>
      <c r="D297" s="20" t="s">
        <v>233</v>
      </c>
      <c r="E297" s="28" t="s">
        <v>40</v>
      </c>
      <c r="F297" s="49">
        <v>3</v>
      </c>
      <c r="G297" s="49">
        <v>470</v>
      </c>
      <c r="H297" s="27">
        <f t="shared" si="22"/>
        <v>1410</v>
      </c>
      <c r="I297" s="50">
        <f t="shared" si="24"/>
        <v>225.6</v>
      </c>
      <c r="J297" s="50">
        <f t="shared" si="23"/>
        <v>1635.6</v>
      </c>
      <c r="K297" s="20" t="s">
        <v>297</v>
      </c>
      <c r="L297" s="28" t="s">
        <v>161</v>
      </c>
      <c r="M297" s="26"/>
      <c r="N297" s="26"/>
      <c r="O297" s="66"/>
    </row>
    <row r="298" spans="1:15" x14ac:dyDescent="0.25">
      <c r="A298" s="88">
        <v>183</v>
      </c>
      <c r="B298" s="26"/>
      <c r="C298" s="48" t="s">
        <v>236</v>
      </c>
      <c r="D298" s="20" t="s">
        <v>223</v>
      </c>
      <c r="E298" s="28" t="s">
        <v>40</v>
      </c>
      <c r="F298" s="49">
        <v>2</v>
      </c>
      <c r="G298" s="49">
        <v>70000</v>
      </c>
      <c r="H298" s="27">
        <f t="shared" si="22"/>
        <v>140000</v>
      </c>
      <c r="I298" s="50">
        <f t="shared" si="24"/>
        <v>22400</v>
      </c>
      <c r="J298" s="50">
        <f t="shared" si="23"/>
        <v>162400</v>
      </c>
      <c r="K298" s="20" t="s">
        <v>297</v>
      </c>
      <c r="L298" s="28" t="s">
        <v>161</v>
      </c>
      <c r="M298" s="26"/>
      <c r="N298" s="26"/>
      <c r="O298" s="66"/>
    </row>
    <row r="299" spans="1:15" x14ac:dyDescent="0.25">
      <c r="A299" s="88">
        <v>184</v>
      </c>
      <c r="B299" s="26"/>
      <c r="C299" s="48" t="s">
        <v>237</v>
      </c>
      <c r="D299" s="20" t="s">
        <v>174</v>
      </c>
      <c r="E299" s="28" t="s">
        <v>40</v>
      </c>
      <c r="F299" s="49">
        <v>3</v>
      </c>
      <c r="G299" s="49">
        <v>5000</v>
      </c>
      <c r="H299" s="27">
        <f t="shared" si="22"/>
        <v>15000</v>
      </c>
      <c r="I299" s="50">
        <f t="shared" si="24"/>
        <v>2400</v>
      </c>
      <c r="J299" s="50">
        <f t="shared" si="23"/>
        <v>17400</v>
      </c>
      <c r="K299" s="20" t="s">
        <v>297</v>
      </c>
      <c r="L299" s="28" t="s">
        <v>161</v>
      </c>
      <c r="M299" s="26"/>
      <c r="N299" s="26"/>
      <c r="O299" s="66"/>
    </row>
    <row r="300" spans="1:15" x14ac:dyDescent="0.25">
      <c r="A300" s="88">
        <v>185</v>
      </c>
      <c r="B300" s="26"/>
      <c r="C300" s="48" t="s">
        <v>226</v>
      </c>
      <c r="D300" s="20" t="s">
        <v>174</v>
      </c>
      <c r="E300" s="28" t="s">
        <v>40</v>
      </c>
      <c r="F300" s="49">
        <v>3</v>
      </c>
      <c r="G300" s="49">
        <v>17000</v>
      </c>
      <c r="H300" s="27">
        <f>F300*G300</f>
        <v>51000</v>
      </c>
      <c r="I300" s="50">
        <f t="shared" si="24"/>
        <v>8160</v>
      </c>
      <c r="J300" s="50">
        <f>H300+I300</f>
        <v>59160</v>
      </c>
      <c r="K300" s="20" t="s">
        <v>297</v>
      </c>
      <c r="L300" s="28" t="s">
        <v>161</v>
      </c>
      <c r="M300" s="26"/>
      <c r="N300" s="26"/>
      <c r="O300" s="66"/>
    </row>
    <row r="301" spans="1:15" ht="31.5" x14ac:dyDescent="0.25">
      <c r="A301" s="88">
        <v>186</v>
      </c>
      <c r="B301" s="26"/>
      <c r="C301" s="57" t="s">
        <v>242</v>
      </c>
      <c r="D301" s="58" t="s">
        <v>174</v>
      </c>
      <c r="E301" s="58" t="s">
        <v>40</v>
      </c>
      <c r="F301" s="49">
        <v>15</v>
      </c>
      <c r="G301" s="49">
        <v>4500</v>
      </c>
      <c r="H301" s="27">
        <f t="shared" ref="H301:H309" si="28">F301*G301</f>
        <v>67500</v>
      </c>
      <c r="I301" s="50">
        <f t="shared" si="24"/>
        <v>10800</v>
      </c>
      <c r="J301" s="50">
        <f t="shared" ref="J301:J309" si="29">H301+I301</f>
        <v>78300</v>
      </c>
      <c r="K301" s="20" t="s">
        <v>297</v>
      </c>
      <c r="L301" s="28" t="s">
        <v>161</v>
      </c>
      <c r="M301" s="26"/>
      <c r="N301" s="26"/>
      <c r="O301" s="66"/>
    </row>
    <row r="302" spans="1:15" x14ac:dyDescent="0.25">
      <c r="A302" s="88">
        <v>187</v>
      </c>
      <c r="B302" s="26"/>
      <c r="C302" s="48" t="s">
        <v>247</v>
      </c>
      <c r="D302" s="20" t="s">
        <v>174</v>
      </c>
      <c r="E302" s="28" t="s">
        <v>40</v>
      </c>
      <c r="F302" s="49">
        <v>3</v>
      </c>
      <c r="G302" s="49">
        <v>20000</v>
      </c>
      <c r="H302" s="27">
        <f t="shared" si="28"/>
        <v>60000</v>
      </c>
      <c r="I302" s="50">
        <f t="shared" si="24"/>
        <v>9600</v>
      </c>
      <c r="J302" s="50">
        <f t="shared" si="29"/>
        <v>69600</v>
      </c>
      <c r="K302" s="20" t="s">
        <v>297</v>
      </c>
      <c r="L302" s="28" t="s">
        <v>161</v>
      </c>
      <c r="M302" s="26"/>
      <c r="N302" s="26"/>
      <c r="O302" s="66"/>
    </row>
    <row r="303" spans="1:15" x14ac:dyDescent="0.25">
      <c r="A303" s="88">
        <v>188</v>
      </c>
      <c r="B303" s="26"/>
      <c r="C303" s="48" t="s">
        <v>248</v>
      </c>
      <c r="D303" s="20" t="s">
        <v>174</v>
      </c>
      <c r="E303" s="28" t="s">
        <v>40</v>
      </c>
      <c r="F303" s="49">
        <v>10</v>
      </c>
      <c r="G303" s="49">
        <v>25000</v>
      </c>
      <c r="H303" s="27">
        <f t="shared" si="28"/>
        <v>250000</v>
      </c>
      <c r="I303" s="50">
        <f t="shared" si="24"/>
        <v>40000</v>
      </c>
      <c r="J303" s="50">
        <f t="shared" si="29"/>
        <v>290000</v>
      </c>
      <c r="K303" s="20" t="s">
        <v>297</v>
      </c>
      <c r="L303" s="28" t="s">
        <v>161</v>
      </c>
      <c r="M303" s="26"/>
      <c r="N303" s="26"/>
      <c r="O303" s="66"/>
    </row>
    <row r="304" spans="1:15" x14ac:dyDescent="0.25">
      <c r="A304" s="88">
        <v>189</v>
      </c>
      <c r="B304" s="26"/>
      <c r="C304" s="48" t="s">
        <v>249</v>
      </c>
      <c r="D304" s="20" t="s">
        <v>174</v>
      </c>
      <c r="E304" s="28" t="s">
        <v>40</v>
      </c>
      <c r="F304" s="49">
        <v>5</v>
      </c>
      <c r="G304" s="49">
        <v>6000</v>
      </c>
      <c r="H304" s="27">
        <f>F304*G304</f>
        <v>30000</v>
      </c>
      <c r="I304" s="50">
        <f t="shared" si="24"/>
        <v>4800</v>
      </c>
      <c r="J304" s="50">
        <f t="shared" si="29"/>
        <v>34800</v>
      </c>
      <c r="K304" s="20" t="s">
        <v>297</v>
      </c>
      <c r="L304" s="28" t="s">
        <v>161</v>
      </c>
      <c r="M304" s="26"/>
      <c r="N304" s="26"/>
      <c r="O304" s="66"/>
    </row>
    <row r="305" spans="1:15" x14ac:dyDescent="0.25">
      <c r="A305" s="88">
        <v>190</v>
      </c>
      <c r="B305" s="26"/>
      <c r="C305" s="48" t="s">
        <v>221</v>
      </c>
      <c r="D305" s="20" t="s">
        <v>174</v>
      </c>
      <c r="E305" s="28" t="s">
        <v>40</v>
      </c>
      <c r="F305" s="49">
        <v>3</v>
      </c>
      <c r="G305" s="49">
        <v>15000</v>
      </c>
      <c r="H305" s="27">
        <f t="shared" si="28"/>
        <v>45000</v>
      </c>
      <c r="I305" s="50">
        <f t="shared" si="24"/>
        <v>7200</v>
      </c>
      <c r="J305" s="50">
        <f t="shared" si="29"/>
        <v>52200</v>
      </c>
      <c r="K305" s="20" t="s">
        <v>297</v>
      </c>
      <c r="L305" s="28" t="s">
        <v>161</v>
      </c>
      <c r="M305" s="26"/>
      <c r="N305" s="26"/>
      <c r="O305" s="66"/>
    </row>
    <row r="306" spans="1:15" x14ac:dyDescent="0.25">
      <c r="A306" s="88">
        <v>191</v>
      </c>
      <c r="B306" s="26"/>
      <c r="C306" s="48" t="s">
        <v>250</v>
      </c>
      <c r="D306" s="20" t="s">
        <v>174</v>
      </c>
      <c r="E306" s="28" t="s">
        <v>40</v>
      </c>
      <c r="F306" s="49">
        <v>10</v>
      </c>
      <c r="G306" s="49">
        <v>38000</v>
      </c>
      <c r="H306" s="27">
        <f t="shared" si="28"/>
        <v>380000</v>
      </c>
      <c r="I306" s="50">
        <f>H306*16%</f>
        <v>60800</v>
      </c>
      <c r="J306" s="50">
        <f>H306+I306</f>
        <v>440800</v>
      </c>
      <c r="K306" s="20" t="s">
        <v>297</v>
      </c>
      <c r="L306" s="28" t="s">
        <v>161</v>
      </c>
      <c r="M306" s="26"/>
      <c r="N306" s="26"/>
      <c r="O306" s="66"/>
    </row>
    <row r="307" spans="1:15" x14ac:dyDescent="0.25">
      <c r="A307" s="88">
        <v>192</v>
      </c>
      <c r="B307" s="26"/>
      <c r="C307" s="48" t="s">
        <v>413</v>
      </c>
      <c r="D307" s="20" t="s">
        <v>174</v>
      </c>
      <c r="E307" s="28" t="s">
        <v>40</v>
      </c>
      <c r="F307" s="49">
        <v>5</v>
      </c>
      <c r="G307" s="49">
        <v>25000</v>
      </c>
      <c r="H307" s="27">
        <f t="shared" si="28"/>
        <v>125000</v>
      </c>
      <c r="I307" s="50">
        <f t="shared" si="24"/>
        <v>20000</v>
      </c>
      <c r="J307" s="50">
        <f t="shared" si="29"/>
        <v>145000</v>
      </c>
      <c r="K307" s="20" t="s">
        <v>297</v>
      </c>
      <c r="L307" s="28" t="s">
        <v>161</v>
      </c>
      <c r="M307" s="26"/>
      <c r="N307" s="26"/>
      <c r="O307" s="66"/>
    </row>
    <row r="308" spans="1:15" x14ac:dyDescent="0.25">
      <c r="A308" s="88">
        <v>193</v>
      </c>
      <c r="B308" s="26"/>
      <c r="C308" s="48" t="s">
        <v>251</v>
      </c>
      <c r="D308" s="20" t="s">
        <v>174</v>
      </c>
      <c r="E308" s="28" t="s">
        <v>40</v>
      </c>
      <c r="F308" s="49">
        <v>1</v>
      </c>
      <c r="G308" s="49">
        <v>18500</v>
      </c>
      <c r="H308" s="27">
        <f t="shared" si="28"/>
        <v>18500</v>
      </c>
      <c r="I308" s="50">
        <f t="shared" si="24"/>
        <v>2960</v>
      </c>
      <c r="J308" s="50">
        <f t="shared" si="29"/>
        <v>21460</v>
      </c>
      <c r="K308" s="20" t="s">
        <v>297</v>
      </c>
      <c r="L308" s="28" t="s">
        <v>161</v>
      </c>
      <c r="M308" s="26"/>
      <c r="N308" s="26"/>
      <c r="O308" s="66"/>
    </row>
    <row r="309" spans="1:15" x14ac:dyDescent="0.25">
      <c r="A309" s="88">
        <v>194</v>
      </c>
      <c r="B309" s="26"/>
      <c r="C309" s="48" t="s">
        <v>445</v>
      </c>
      <c r="D309" s="20" t="s">
        <v>174</v>
      </c>
      <c r="E309" s="28" t="s">
        <v>40</v>
      </c>
      <c r="F309" s="49">
        <v>9</v>
      </c>
      <c r="G309" s="49">
        <v>35000</v>
      </c>
      <c r="H309" s="27">
        <f t="shared" si="28"/>
        <v>315000</v>
      </c>
      <c r="I309" s="50">
        <f t="shared" si="24"/>
        <v>50400</v>
      </c>
      <c r="J309" s="50">
        <f t="shared" si="29"/>
        <v>365400</v>
      </c>
      <c r="K309" s="20" t="s">
        <v>297</v>
      </c>
      <c r="L309" s="28" t="s">
        <v>161</v>
      </c>
      <c r="M309" s="26"/>
      <c r="N309" s="26"/>
      <c r="O309" s="114"/>
    </row>
    <row r="310" spans="1:15" ht="16.5" thickBot="1" x14ac:dyDescent="0.3">
      <c r="A310" s="88">
        <v>195</v>
      </c>
      <c r="B310" s="39"/>
      <c r="C310" s="85" t="s">
        <v>411</v>
      </c>
      <c r="D310" s="20" t="s">
        <v>174</v>
      </c>
      <c r="E310" s="28" t="s">
        <v>40</v>
      </c>
      <c r="F310" s="27">
        <v>1</v>
      </c>
      <c r="G310" s="27">
        <v>1000000</v>
      </c>
      <c r="H310" s="27">
        <f>F310*G310</f>
        <v>1000000</v>
      </c>
      <c r="I310" s="50">
        <f>H310*16%</f>
        <v>160000</v>
      </c>
      <c r="J310" s="50">
        <f>H310+I310</f>
        <v>1160000</v>
      </c>
      <c r="K310" s="20" t="s">
        <v>297</v>
      </c>
      <c r="L310" s="28" t="s">
        <v>161</v>
      </c>
      <c r="M310" s="28"/>
      <c r="N310" s="40"/>
      <c r="O310" s="18"/>
    </row>
    <row r="311" spans="1:15" ht="16.5" thickBot="1" x14ac:dyDescent="0.3">
      <c r="A311" s="29"/>
      <c r="B311" s="30" t="s">
        <v>198</v>
      </c>
      <c r="C311" s="30" t="s">
        <v>198</v>
      </c>
      <c r="D311" s="31"/>
      <c r="E311" s="31"/>
      <c r="F311" s="32"/>
      <c r="G311" s="32"/>
      <c r="H311" s="115">
        <f>SUM(H116:H310)</f>
        <v>29763510</v>
      </c>
      <c r="I311" s="32">
        <f>SUM(I116:I310)</f>
        <v>4762161.5999999996</v>
      </c>
      <c r="J311" s="32">
        <f>SUM(J116:J310)</f>
        <v>34525671.599999994</v>
      </c>
      <c r="K311" s="33"/>
      <c r="L311" s="34"/>
      <c r="M311" s="35"/>
      <c r="N311" s="36"/>
      <c r="O311" s="1"/>
    </row>
    <row r="312" spans="1:15" x14ac:dyDescent="0.25">
      <c r="A312" s="129" t="s">
        <v>199</v>
      </c>
      <c r="B312" s="130"/>
      <c r="C312" s="130"/>
      <c r="D312" s="130"/>
      <c r="E312" s="130"/>
      <c r="F312" s="130"/>
      <c r="G312" s="130"/>
      <c r="H312" s="130"/>
      <c r="I312" s="130"/>
      <c r="J312" s="130"/>
      <c r="K312" s="130"/>
      <c r="L312" s="130"/>
      <c r="M312" s="130"/>
      <c r="N312" s="130"/>
      <c r="O312" s="131"/>
    </row>
    <row r="313" spans="1:15" ht="15.75" customHeight="1" x14ac:dyDescent="0.25">
      <c r="A313" s="20">
        <v>1</v>
      </c>
      <c r="B313" s="93" t="s">
        <v>200</v>
      </c>
      <c r="C313" s="18" t="s">
        <v>201</v>
      </c>
      <c r="D313" s="20"/>
      <c r="E313" s="20"/>
      <c r="F313" s="50">
        <v>1</v>
      </c>
      <c r="G313" s="50">
        <v>32849769.57</v>
      </c>
      <c r="H313" s="50">
        <f>G313*F313</f>
        <v>32849769.57</v>
      </c>
      <c r="I313" s="50">
        <f>H313*16%</f>
        <v>5255963.1311999997</v>
      </c>
      <c r="J313" s="50">
        <f>H313+I313</f>
        <v>38105732.701200001</v>
      </c>
      <c r="K313" s="20"/>
      <c r="L313" s="39" t="s">
        <v>433</v>
      </c>
      <c r="M313" s="1"/>
      <c r="N313" s="1"/>
      <c r="O313" s="1"/>
    </row>
    <row r="314" spans="1:15" ht="15.75" customHeight="1" x14ac:dyDescent="0.25">
      <c r="A314" s="20">
        <v>2</v>
      </c>
      <c r="B314" s="93" t="s">
        <v>202</v>
      </c>
      <c r="C314" s="18" t="s">
        <v>203</v>
      </c>
      <c r="D314" s="20"/>
      <c r="E314" s="20"/>
      <c r="F314" s="50">
        <v>1</v>
      </c>
      <c r="G314" s="50">
        <v>1105700</v>
      </c>
      <c r="H314" s="50">
        <f t="shared" ref="H314:H321" si="30">G314*F314</f>
        <v>1105700</v>
      </c>
      <c r="I314" s="50">
        <f t="shared" ref="I314:I321" si="31">H314*16%</f>
        <v>176912</v>
      </c>
      <c r="J314" s="50">
        <f t="shared" ref="J314:J321" si="32">H314+I314</f>
        <v>1282612</v>
      </c>
      <c r="K314" s="20"/>
      <c r="L314" s="39" t="s">
        <v>433</v>
      </c>
      <c r="M314" s="1"/>
      <c r="N314" s="1"/>
      <c r="O314" s="1"/>
    </row>
    <row r="315" spans="1:15" ht="15.75" customHeight="1" x14ac:dyDescent="0.25">
      <c r="A315" s="20">
        <v>3</v>
      </c>
      <c r="B315" s="93" t="s">
        <v>204</v>
      </c>
      <c r="C315" s="18" t="s">
        <v>205</v>
      </c>
      <c r="D315" s="20"/>
      <c r="E315" s="20"/>
      <c r="F315" s="50">
        <v>1</v>
      </c>
      <c r="G315" s="50">
        <v>50124497.659999996</v>
      </c>
      <c r="H315" s="50">
        <f t="shared" si="30"/>
        <v>50124497.659999996</v>
      </c>
      <c r="I315" s="50">
        <f t="shared" si="31"/>
        <v>8019919.6255999999</v>
      </c>
      <c r="J315" s="50">
        <f t="shared" si="32"/>
        <v>58144417.285599999</v>
      </c>
      <c r="K315" s="20"/>
      <c r="L315" s="39" t="s">
        <v>433</v>
      </c>
      <c r="M315" s="1"/>
      <c r="N315" s="1"/>
      <c r="O315" s="1"/>
    </row>
    <row r="316" spans="1:15" ht="15.75" customHeight="1" x14ac:dyDescent="0.25">
      <c r="A316" s="20">
        <v>4</v>
      </c>
      <c r="B316" s="93" t="s">
        <v>206</v>
      </c>
      <c r="C316" s="18" t="s">
        <v>207</v>
      </c>
      <c r="D316" s="20"/>
      <c r="E316" s="20"/>
      <c r="F316" s="50">
        <v>1</v>
      </c>
      <c r="G316" s="50">
        <v>32889976</v>
      </c>
      <c r="H316" s="50">
        <f t="shared" si="30"/>
        <v>32889976</v>
      </c>
      <c r="I316" s="50">
        <f t="shared" si="31"/>
        <v>5262396.16</v>
      </c>
      <c r="J316" s="50">
        <f t="shared" si="32"/>
        <v>38152372.159999996</v>
      </c>
      <c r="K316" s="20"/>
      <c r="L316" s="39" t="s">
        <v>433</v>
      </c>
      <c r="M316" s="1"/>
      <c r="N316" s="1"/>
      <c r="O316" s="1"/>
    </row>
    <row r="317" spans="1:15" ht="15.75" customHeight="1" x14ac:dyDescent="0.25">
      <c r="A317" s="20">
        <v>5</v>
      </c>
      <c r="B317" s="93" t="s">
        <v>208</v>
      </c>
      <c r="C317" s="18" t="s">
        <v>209</v>
      </c>
      <c r="D317" s="20"/>
      <c r="E317" s="20"/>
      <c r="F317" s="50">
        <v>1</v>
      </c>
      <c r="G317" s="50">
        <v>4190028</v>
      </c>
      <c r="H317" s="50">
        <f t="shared" si="30"/>
        <v>4190028</v>
      </c>
      <c r="I317" s="50">
        <f t="shared" si="31"/>
        <v>670404.48</v>
      </c>
      <c r="J317" s="50">
        <f t="shared" si="32"/>
        <v>4860432.4800000004</v>
      </c>
      <c r="K317" s="20"/>
      <c r="L317" s="39" t="s">
        <v>433</v>
      </c>
      <c r="M317" s="1"/>
      <c r="N317" s="1"/>
      <c r="O317" s="1"/>
    </row>
    <row r="318" spans="1:15" ht="15.75" customHeight="1" x14ac:dyDescent="0.25">
      <c r="A318" s="20">
        <v>6</v>
      </c>
      <c r="B318" s="94" t="s">
        <v>210</v>
      </c>
      <c r="C318" s="95" t="s">
        <v>211</v>
      </c>
      <c r="D318" s="77"/>
      <c r="E318" s="77"/>
      <c r="F318" s="96">
        <v>1</v>
      </c>
      <c r="G318" s="96">
        <v>821120</v>
      </c>
      <c r="H318" s="50">
        <f t="shared" si="30"/>
        <v>821120</v>
      </c>
      <c r="I318" s="50">
        <f t="shared" si="31"/>
        <v>131379.20000000001</v>
      </c>
      <c r="J318" s="50">
        <f t="shared" si="32"/>
        <v>952499.19999999995</v>
      </c>
      <c r="K318" s="77"/>
      <c r="L318" s="39" t="s">
        <v>433</v>
      </c>
      <c r="M318" s="1"/>
      <c r="N318" s="1"/>
      <c r="O318" s="1"/>
    </row>
    <row r="319" spans="1:15" ht="15.75" customHeight="1" x14ac:dyDescent="0.25">
      <c r="A319" s="20">
        <v>7</v>
      </c>
      <c r="B319" s="94"/>
      <c r="C319" s="95" t="s">
        <v>428</v>
      </c>
      <c r="D319" s="77"/>
      <c r="E319" s="77"/>
      <c r="F319" s="96">
        <v>1</v>
      </c>
      <c r="G319" s="96">
        <v>990320</v>
      </c>
      <c r="H319" s="50">
        <f t="shared" si="30"/>
        <v>990320</v>
      </c>
      <c r="I319" s="50">
        <f t="shared" si="31"/>
        <v>158451.20000000001</v>
      </c>
      <c r="J319" s="50">
        <f t="shared" si="32"/>
        <v>1148771.2</v>
      </c>
      <c r="K319" s="77"/>
      <c r="L319" s="39" t="s">
        <v>433</v>
      </c>
      <c r="M319" s="1"/>
      <c r="N319" s="1"/>
      <c r="O319" s="1"/>
    </row>
    <row r="320" spans="1:15" ht="15.75" customHeight="1" x14ac:dyDescent="0.25">
      <c r="A320" s="20">
        <v>8</v>
      </c>
      <c r="B320" s="94"/>
      <c r="C320" s="95" t="s">
        <v>429</v>
      </c>
      <c r="D320" s="77"/>
      <c r="E320" s="77"/>
      <c r="F320" s="96">
        <v>1</v>
      </c>
      <c r="G320" s="96">
        <v>6000000</v>
      </c>
      <c r="H320" s="50">
        <f t="shared" si="30"/>
        <v>6000000</v>
      </c>
      <c r="I320" s="50">
        <f t="shared" si="31"/>
        <v>960000</v>
      </c>
      <c r="J320" s="50">
        <f t="shared" si="32"/>
        <v>6960000</v>
      </c>
      <c r="K320" s="77"/>
      <c r="L320" s="39" t="s">
        <v>433</v>
      </c>
      <c r="M320" s="1"/>
      <c r="N320" s="1"/>
      <c r="O320" s="1"/>
    </row>
    <row r="321" spans="1:15" ht="15.75" customHeight="1" x14ac:dyDescent="0.25">
      <c r="A321" s="20">
        <v>9</v>
      </c>
      <c r="B321" s="94"/>
      <c r="C321" s="95" t="s">
        <v>430</v>
      </c>
      <c r="D321" s="77"/>
      <c r="E321" s="77"/>
      <c r="F321" s="96">
        <v>1</v>
      </c>
      <c r="G321" s="96">
        <v>17570126</v>
      </c>
      <c r="H321" s="50">
        <f t="shared" si="30"/>
        <v>17570126</v>
      </c>
      <c r="I321" s="50">
        <f t="shared" si="31"/>
        <v>2811220.16</v>
      </c>
      <c r="J321" s="50">
        <f t="shared" si="32"/>
        <v>20381346.16</v>
      </c>
      <c r="K321" s="77"/>
      <c r="L321" s="39" t="s">
        <v>433</v>
      </c>
      <c r="M321" s="1"/>
      <c r="N321" s="1"/>
      <c r="O321" s="1"/>
    </row>
    <row r="322" spans="1:15" x14ac:dyDescent="0.25">
      <c r="A322" s="19"/>
      <c r="B322" s="19" t="s">
        <v>198</v>
      </c>
      <c r="C322" s="19" t="s">
        <v>212</v>
      </c>
      <c r="D322" s="97"/>
      <c r="E322" s="97"/>
      <c r="F322" s="98"/>
      <c r="G322" s="98"/>
      <c r="H322" s="98">
        <f>SUM(H313:H321)</f>
        <v>146541537.22999999</v>
      </c>
      <c r="I322" s="98">
        <f>SUM(I313:I321)</f>
        <v>23446645.956799999</v>
      </c>
      <c r="J322" s="98">
        <f>SUM(J313:J321)</f>
        <v>169988183.18679994</v>
      </c>
      <c r="K322" s="99"/>
      <c r="L322" s="100"/>
      <c r="M322" s="1"/>
      <c r="N322" s="1"/>
      <c r="O322" s="1"/>
    </row>
    <row r="323" spans="1:15" ht="24" customHeight="1" x14ac:dyDescent="0.25">
      <c r="A323" s="18"/>
      <c r="B323" s="18"/>
      <c r="C323" s="97" t="s">
        <v>432</v>
      </c>
      <c r="D323" s="21"/>
      <c r="E323" s="21"/>
      <c r="F323" s="21"/>
      <c r="G323" s="21"/>
      <c r="H323" s="21">
        <f>H17+H21+H25+H28+H36+H39+H54+H114+H311+H322</f>
        <v>275835115.97000003</v>
      </c>
      <c r="I323" s="21">
        <f>I17+I21+I25+I28+I36+I39+I54+I114+I311+I322</f>
        <v>43998788.155199997</v>
      </c>
      <c r="J323" s="21">
        <f>J17+J21+J25+J28+J36+J39+J54+J114+J311+J322</f>
        <v>319833904.12519991</v>
      </c>
      <c r="K323" s="20"/>
      <c r="L323" s="21"/>
      <c r="M323" s="1"/>
      <c r="N323" s="1"/>
      <c r="O323" s="1"/>
    </row>
    <row r="324" spans="1:15" ht="24" customHeight="1" x14ac:dyDescent="0.25">
      <c r="A324" s="10"/>
      <c r="B324" s="10"/>
      <c r="C324" s="137"/>
      <c r="D324" s="138"/>
      <c r="E324" s="138"/>
      <c r="F324" s="138"/>
      <c r="G324" s="138"/>
      <c r="H324" s="138"/>
      <c r="I324" s="138"/>
      <c r="J324" s="138"/>
      <c r="K324" s="9"/>
      <c r="L324" s="138"/>
      <c r="M324" s="1"/>
      <c r="N324" s="1"/>
      <c r="O324" s="1"/>
    </row>
    <row r="325" spans="1:15" ht="24" customHeight="1" x14ac:dyDescent="0.25">
      <c r="A325" s="10"/>
      <c r="B325" s="10"/>
      <c r="C325" s="137"/>
      <c r="D325" s="138"/>
      <c r="E325" s="138"/>
      <c r="F325" s="138"/>
      <c r="G325" s="138"/>
      <c r="H325" s="138"/>
      <c r="I325" s="138"/>
      <c r="J325" s="138"/>
      <c r="K325" s="9"/>
      <c r="L325" s="138"/>
      <c r="M325" s="1"/>
      <c r="N325" s="1"/>
      <c r="O325" s="1"/>
    </row>
    <row r="326" spans="1:15" ht="24" customHeight="1" x14ac:dyDescent="0.25">
      <c r="A326" s="10"/>
      <c r="B326" s="10"/>
      <c r="C326" s="137"/>
      <c r="D326" s="138"/>
      <c r="E326" s="138"/>
      <c r="F326" s="138"/>
      <c r="G326" s="138"/>
      <c r="H326" s="138"/>
      <c r="I326" s="138"/>
      <c r="J326" s="138"/>
      <c r="K326" s="9"/>
      <c r="L326" s="138"/>
      <c r="M326" s="1"/>
      <c r="N326" s="1"/>
      <c r="O326" s="1"/>
    </row>
    <row r="327" spans="1:15" x14ac:dyDescent="0.25">
      <c r="A327" s="10"/>
      <c r="B327" s="10"/>
      <c r="C327" s="10" t="s">
        <v>446</v>
      </c>
      <c r="D327" s="9"/>
      <c r="E327" s="9"/>
      <c r="F327" s="13"/>
      <c r="G327" s="13"/>
      <c r="H327" s="13"/>
      <c r="I327" s="13"/>
      <c r="J327" s="13"/>
      <c r="K327" s="9"/>
      <c r="L327" s="10"/>
      <c r="M327" s="1"/>
      <c r="N327" s="1"/>
      <c r="O327" s="1"/>
    </row>
    <row r="328" spans="1:15" x14ac:dyDescent="0.25">
      <c r="A328" s="1"/>
      <c r="B328" s="1"/>
      <c r="C328" s="1" t="s">
        <v>431</v>
      </c>
      <c r="D328" s="11"/>
      <c r="E328" s="11"/>
      <c r="F328" s="12"/>
      <c r="G328" s="12"/>
      <c r="H328" s="12"/>
      <c r="I328" s="22"/>
      <c r="J328" s="23"/>
      <c r="K328" s="11"/>
      <c r="L328" s="1"/>
      <c r="M328" s="1"/>
      <c r="N328" s="1"/>
      <c r="O328" s="1"/>
    </row>
  </sheetData>
  <mergeCells count="22">
    <mergeCell ref="E4:H4"/>
    <mergeCell ref="I4:L4"/>
    <mergeCell ref="C6:D6"/>
    <mergeCell ref="E6:H6"/>
    <mergeCell ref="E1:H1"/>
    <mergeCell ref="I1:L1"/>
    <mergeCell ref="E2:H2"/>
    <mergeCell ref="I2:L2"/>
    <mergeCell ref="E3:H3"/>
    <mergeCell ref="I3:L3"/>
    <mergeCell ref="I6:L6"/>
    <mergeCell ref="A40:L40"/>
    <mergeCell ref="A55:O55"/>
    <mergeCell ref="A115:O115"/>
    <mergeCell ref="A312:O312"/>
    <mergeCell ref="A37:O37"/>
    <mergeCell ref="A29:O29"/>
    <mergeCell ref="B9:L9"/>
    <mergeCell ref="B15:O15"/>
    <mergeCell ref="B18:K18"/>
    <mergeCell ref="A22:O22"/>
    <mergeCell ref="A26:O26"/>
  </mergeCells>
  <hyperlinks>
    <hyperlink ref="C116" r:id="rId1" display="https://omarket.kz/catalog/ecc_stroitelstvo_remont/ecc_elektrika/avtomaty_rubilniki_uzo/0000012_1836163.html"/>
    <hyperlink ref="C117" r:id="rId2" display="https://omarket.kz/catalog/ecc_stroitelstvo_remont/ecc_elektrika/avtomaty_rubilniki_uzo/0000010_1836163.html"/>
    <hyperlink ref="C118" r:id="rId3" display="https://omarket.kz/catalog/ecc_stroitelstvo_remont/ecc_elektrika/avtomaty_rubilniki_uzo/170_2108634.html"/>
    <hyperlink ref="C119" r:id="rId4" display="https://omarket.kz/catalog/ecc_stroitelstvo_remont/ecc_elektrika/avtomaty_rubilniki_uzo/100418_10808835.html"/>
    <hyperlink ref="C130" r:id="rId5" display="https://omarket.kz/catalog/ecc_stroitelstvo_remont/ecc_elektrika/avtomaty_rubilniki_uzo/0000012_1836163.html"/>
    <hyperlink ref="C140" r:id="rId6" display="https://omarket.kz/catalog/ecc_stroitelstvo_remont/ecc_kabelenesuchshie_sistemy/kabel_kanaly/kabel-kanal-legrand-15x10-mm-2-m-belyy.html"/>
    <hyperlink ref="C141" r:id="rId7" display="https://omarket.kz/catalog/ecc_stroitelstvo_remont/ecc_kabelenesuchshie_sistemy/kabel_kanaly/kabel-kanal-legrand-15x10-mm-2-m-belyy.html"/>
    <hyperlink ref="C142" r:id="rId8" display="https://omarket.kz/catalog/ecc_stroitelstvo_remont/ecc_kabelenesuchshie_sistemy/kabel_kanaly/kabel-kanal-legrand-15x10-mm-2-m-belyy.html"/>
    <hyperlink ref="C150" r:id="rId9" display="https://omarket.kz/catalog/ecc_stroitelstvo_remont/ecc_krepyozh/shurupy_i_samorezy/samorezy-po-derevu-s-krupnym-shagom-35h40.html"/>
  </hyperlinks>
  <pageMargins left="0.31496062992125984" right="0.11811023622047245" top="0.19685039370078741" bottom="0.19685039370078741" header="0" footer="0"/>
  <pageSetup paperSize="9" scale="65" fitToWidth="0" orientation="landscape"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26"/>
  <sheetViews>
    <sheetView topLeftCell="A304" workbookViewId="0">
      <selection activeCell="L323" sqref="L323"/>
    </sheetView>
  </sheetViews>
  <sheetFormatPr defaultRowHeight="15.75" x14ac:dyDescent="0.25"/>
  <cols>
    <col min="1" max="1" width="4.28515625" style="4" customWidth="1"/>
    <col min="2" max="2" width="54.85546875" style="4" hidden="1" customWidth="1"/>
    <col min="3" max="3" width="69" style="4" customWidth="1"/>
    <col min="4" max="4" width="15.140625" style="24" customWidth="1"/>
    <col min="5" max="5" width="19.28515625" style="24" customWidth="1"/>
    <col min="6" max="6" width="11.7109375" style="25" bestFit="1" customWidth="1"/>
    <col min="7" max="7" width="18.42578125" style="25" bestFit="1" customWidth="1"/>
    <col min="8" max="8" width="17.5703125" style="25" customWidth="1"/>
    <col min="9" max="9" width="19.28515625" style="25" customWidth="1"/>
    <col min="10" max="10" width="15.42578125" style="25" bestFit="1" customWidth="1"/>
    <col min="11" max="11" width="16" style="24" customWidth="1"/>
    <col min="12" max="12" width="24.140625" style="4" bestFit="1" customWidth="1"/>
    <col min="13" max="13" width="22.28515625" style="4" hidden="1" customWidth="1"/>
    <col min="14" max="14" width="17.5703125" style="4" hidden="1" customWidth="1"/>
    <col min="15" max="15" width="10.85546875" style="4" hidden="1" customWidth="1"/>
    <col min="16" max="16" width="17.42578125" style="4" customWidth="1"/>
    <col min="17" max="17" width="14" style="4" customWidth="1"/>
    <col min="18" max="16384" width="9.140625" style="4"/>
  </cols>
  <sheetData>
    <row r="1" spans="1:15" x14ac:dyDescent="0.2">
      <c r="A1" s="1"/>
      <c r="B1" s="1"/>
      <c r="C1" s="68" t="s">
        <v>0</v>
      </c>
      <c r="D1" s="3"/>
      <c r="E1" s="135" t="s">
        <v>1</v>
      </c>
      <c r="F1" s="135"/>
      <c r="G1" s="135"/>
      <c r="H1" s="135"/>
      <c r="I1" s="135" t="s">
        <v>1</v>
      </c>
      <c r="J1" s="135"/>
      <c r="K1" s="135"/>
      <c r="L1" s="135"/>
      <c r="M1" s="3"/>
      <c r="N1" s="1"/>
      <c r="O1" s="1"/>
    </row>
    <row r="2" spans="1:15" x14ac:dyDescent="0.2">
      <c r="A2" s="1"/>
      <c r="B2" s="1"/>
      <c r="C2" s="68" t="s">
        <v>2</v>
      </c>
      <c r="D2" s="3"/>
      <c r="E2" s="132" t="s">
        <v>3</v>
      </c>
      <c r="F2" s="132"/>
      <c r="G2" s="132"/>
      <c r="H2" s="132"/>
      <c r="I2" s="132" t="s">
        <v>214</v>
      </c>
      <c r="J2" s="132"/>
      <c r="K2" s="132"/>
      <c r="L2" s="132"/>
      <c r="M2" s="3"/>
      <c r="N2" s="1"/>
      <c r="O2" s="1"/>
    </row>
    <row r="3" spans="1:15" x14ac:dyDescent="0.2">
      <c r="A3" s="1"/>
      <c r="B3" s="1"/>
      <c r="C3" s="68" t="s">
        <v>4</v>
      </c>
      <c r="D3" s="3"/>
      <c r="E3" s="132" t="s">
        <v>4</v>
      </c>
      <c r="F3" s="132"/>
      <c r="G3" s="132"/>
      <c r="H3" s="132"/>
      <c r="I3" s="132" t="s">
        <v>5</v>
      </c>
      <c r="J3" s="132"/>
      <c r="K3" s="132"/>
      <c r="L3" s="132"/>
      <c r="M3" s="3"/>
      <c r="N3" s="1"/>
      <c r="O3" s="1"/>
    </row>
    <row r="4" spans="1:15" x14ac:dyDescent="0.2">
      <c r="A4" s="1"/>
      <c r="B4" s="1"/>
      <c r="C4" s="68" t="s">
        <v>6</v>
      </c>
      <c r="D4" s="3"/>
      <c r="E4" s="132" t="s">
        <v>6</v>
      </c>
      <c r="F4" s="132"/>
      <c r="G4" s="132"/>
      <c r="H4" s="132"/>
      <c r="I4" s="132" t="s">
        <v>7</v>
      </c>
      <c r="J4" s="132"/>
      <c r="K4" s="132"/>
      <c r="L4" s="132"/>
      <c r="M4" s="3"/>
      <c r="N4" s="1"/>
      <c r="O4" s="1"/>
    </row>
    <row r="5" spans="1:15" x14ac:dyDescent="0.2">
      <c r="A5" s="1"/>
      <c r="B5" s="1"/>
      <c r="C5" s="3"/>
      <c r="D5" s="3"/>
      <c r="E5" s="68"/>
      <c r="F5" s="3"/>
      <c r="G5" s="5"/>
      <c r="H5" s="5"/>
      <c r="I5" s="5"/>
      <c r="J5" s="68"/>
      <c r="K5" s="3"/>
      <c r="L5" s="5"/>
      <c r="M5" s="3"/>
      <c r="N5" s="1"/>
      <c r="O5" s="1"/>
    </row>
    <row r="6" spans="1:15" x14ac:dyDescent="0.2">
      <c r="A6" s="1"/>
      <c r="B6" s="1"/>
      <c r="C6" s="133" t="s">
        <v>8</v>
      </c>
      <c r="D6" s="133"/>
      <c r="E6" s="134" t="s">
        <v>213</v>
      </c>
      <c r="F6" s="134"/>
      <c r="G6" s="134"/>
      <c r="H6" s="134"/>
      <c r="I6" s="136" t="s">
        <v>215</v>
      </c>
      <c r="J6" s="134"/>
      <c r="K6" s="134"/>
      <c r="L6" s="134"/>
      <c r="M6" s="3"/>
      <c r="N6" s="1"/>
      <c r="O6" s="1"/>
    </row>
    <row r="7" spans="1:15" x14ac:dyDescent="0.25">
      <c r="A7" s="1"/>
      <c r="B7" s="1"/>
      <c r="C7" s="6"/>
      <c r="D7" s="6"/>
      <c r="E7" s="7"/>
      <c r="F7" s="6"/>
      <c r="G7" s="6"/>
      <c r="H7" s="8"/>
      <c r="I7" s="5"/>
      <c r="J7" s="5"/>
      <c r="K7" s="9"/>
      <c r="L7" s="10"/>
      <c r="M7" s="1"/>
      <c r="N7" s="1"/>
      <c r="O7" s="1"/>
    </row>
    <row r="8" spans="1:15" x14ac:dyDescent="0.25">
      <c r="A8" s="1"/>
      <c r="B8" s="1"/>
      <c r="C8" s="1"/>
      <c r="D8" s="11"/>
      <c r="E8" s="11"/>
      <c r="F8" s="12"/>
      <c r="G8" s="12"/>
      <c r="H8" s="12"/>
      <c r="I8" s="12"/>
      <c r="J8" s="13"/>
      <c r="K8" s="9"/>
      <c r="L8" s="10"/>
      <c r="M8" s="1"/>
      <c r="N8" s="1"/>
      <c r="O8" s="1"/>
    </row>
    <row r="9" spans="1:15" x14ac:dyDescent="0.25">
      <c r="A9" s="1"/>
      <c r="B9" s="121" t="s">
        <v>415</v>
      </c>
      <c r="C9" s="121"/>
      <c r="D9" s="121"/>
      <c r="E9" s="121"/>
      <c r="F9" s="121"/>
      <c r="G9" s="121"/>
      <c r="H9" s="121"/>
      <c r="I9" s="121"/>
      <c r="J9" s="121"/>
      <c r="K9" s="121"/>
      <c r="L9" s="121"/>
      <c r="M9" s="1"/>
      <c r="N9" s="1"/>
      <c r="O9" s="1"/>
    </row>
    <row r="10" spans="1:15" x14ac:dyDescent="0.25">
      <c r="A10" s="1"/>
      <c r="B10" s="1"/>
      <c r="C10" s="1"/>
      <c r="D10" s="11"/>
      <c r="E10" s="11"/>
      <c r="F10" s="12"/>
      <c r="G10" s="12"/>
      <c r="H10" s="12"/>
      <c r="I10" s="12"/>
      <c r="J10" s="13"/>
      <c r="K10" s="9"/>
      <c r="L10" s="10"/>
      <c r="M10" s="1"/>
      <c r="N10" s="1"/>
      <c r="O10" s="1"/>
    </row>
    <row r="11" spans="1:15" ht="28.5" x14ac:dyDescent="0.25">
      <c r="A11" s="1"/>
      <c r="B11" s="14" t="s">
        <v>9</v>
      </c>
      <c r="C11" s="14" t="s">
        <v>10</v>
      </c>
      <c r="D11" s="14" t="s">
        <v>11</v>
      </c>
      <c r="E11" s="15"/>
      <c r="F11" s="12"/>
      <c r="G11" s="12"/>
      <c r="H11" s="12"/>
      <c r="I11" s="12"/>
      <c r="J11" s="13"/>
      <c r="K11" s="9"/>
      <c r="L11" s="10"/>
      <c r="M11" s="1"/>
      <c r="N11" s="1"/>
      <c r="O11" s="1"/>
    </row>
    <row r="12" spans="1:15" ht="42.75" x14ac:dyDescent="0.25">
      <c r="A12" s="1"/>
      <c r="B12" s="16" t="s">
        <v>12</v>
      </c>
      <c r="C12" s="16" t="s">
        <v>13</v>
      </c>
      <c r="D12" s="16">
        <v>2026</v>
      </c>
      <c r="E12" s="15"/>
      <c r="F12" s="12"/>
      <c r="G12" s="12"/>
      <c r="H12" s="12"/>
      <c r="I12" s="12"/>
      <c r="J12" s="12"/>
      <c r="K12" s="11"/>
      <c r="L12" s="1"/>
      <c r="M12" s="1"/>
      <c r="N12" s="1"/>
      <c r="O12" s="1"/>
    </row>
    <row r="13" spans="1:15" x14ac:dyDescent="0.25">
      <c r="A13" s="1"/>
      <c r="B13" s="1"/>
      <c r="C13" s="1"/>
      <c r="D13" s="11"/>
      <c r="E13" s="11"/>
      <c r="F13" s="12"/>
      <c r="G13" s="12"/>
      <c r="H13" s="12"/>
      <c r="I13" s="12"/>
      <c r="J13" s="12"/>
      <c r="K13" s="11"/>
      <c r="L13" s="1"/>
      <c r="M13" s="1"/>
      <c r="N13" s="1"/>
      <c r="O13" s="1"/>
    </row>
    <row r="14" spans="1:15" ht="71.25" x14ac:dyDescent="0.25">
      <c r="A14" s="101" t="s">
        <v>14</v>
      </c>
      <c r="B14" s="101" t="s">
        <v>15</v>
      </c>
      <c r="C14" s="101" t="s">
        <v>16</v>
      </c>
      <c r="D14" s="101" t="s">
        <v>17</v>
      </c>
      <c r="E14" s="101" t="s">
        <v>18</v>
      </c>
      <c r="F14" s="102" t="s">
        <v>19</v>
      </c>
      <c r="G14" s="102" t="s">
        <v>20</v>
      </c>
      <c r="H14" s="102" t="s">
        <v>21</v>
      </c>
      <c r="I14" s="102" t="s">
        <v>416</v>
      </c>
      <c r="J14" s="102" t="s">
        <v>22</v>
      </c>
      <c r="K14" s="101" t="s">
        <v>23</v>
      </c>
      <c r="L14" s="101" t="s">
        <v>24</v>
      </c>
      <c r="M14" s="103" t="s">
        <v>25</v>
      </c>
      <c r="N14" s="69" t="s">
        <v>26</v>
      </c>
      <c r="O14" s="70" t="s">
        <v>27</v>
      </c>
    </row>
    <row r="15" spans="1:15" x14ac:dyDescent="0.25">
      <c r="A15" s="70"/>
      <c r="B15" s="118" t="s">
        <v>28</v>
      </c>
      <c r="C15" s="119"/>
      <c r="D15" s="119"/>
      <c r="E15" s="119"/>
      <c r="F15" s="119"/>
      <c r="G15" s="119"/>
      <c r="H15" s="119"/>
      <c r="I15" s="119"/>
      <c r="J15" s="119"/>
      <c r="K15" s="119"/>
      <c r="L15" s="119"/>
      <c r="M15" s="119"/>
      <c r="N15" s="119"/>
      <c r="O15" s="120"/>
    </row>
    <row r="16" spans="1:15" ht="66" customHeight="1" x14ac:dyDescent="0.25">
      <c r="A16" s="39">
        <v>1</v>
      </c>
      <c r="B16" s="38" t="s">
        <v>29</v>
      </c>
      <c r="C16" s="38" t="s">
        <v>30</v>
      </c>
      <c r="D16" s="28" t="s">
        <v>31</v>
      </c>
      <c r="E16" s="28" t="s">
        <v>32</v>
      </c>
      <c r="F16" s="27">
        <v>1</v>
      </c>
      <c r="G16" s="27">
        <v>2500000</v>
      </c>
      <c r="H16" s="27">
        <f>F16*G16</f>
        <v>2500000</v>
      </c>
      <c r="I16" s="27">
        <f>H16*16%</f>
        <v>400000</v>
      </c>
      <c r="J16" s="27">
        <f>H16+I16</f>
        <v>2900000</v>
      </c>
      <c r="K16" s="28" t="s">
        <v>33</v>
      </c>
      <c r="L16" s="39" t="s">
        <v>252</v>
      </c>
      <c r="M16" s="28" t="s">
        <v>34</v>
      </c>
      <c r="N16" s="40"/>
      <c r="O16" s="39"/>
    </row>
    <row r="17" spans="1:15" x14ac:dyDescent="0.25">
      <c r="A17" s="41"/>
      <c r="B17" s="42" t="s">
        <v>35</v>
      </c>
      <c r="C17" s="43" t="s">
        <v>36</v>
      </c>
      <c r="D17" s="37"/>
      <c r="E17" s="37"/>
      <c r="F17" s="44"/>
      <c r="G17" s="44"/>
      <c r="H17" s="44">
        <f>SUM(H16)</f>
        <v>2500000</v>
      </c>
      <c r="I17" s="44">
        <f>I16</f>
        <v>400000</v>
      </c>
      <c r="J17" s="44">
        <f>J16</f>
        <v>2900000</v>
      </c>
      <c r="K17" s="37"/>
      <c r="L17" s="41"/>
      <c r="M17" s="37"/>
      <c r="N17" s="45"/>
      <c r="O17" s="41">
        <v>2485</v>
      </c>
    </row>
    <row r="18" spans="1:15" x14ac:dyDescent="0.25">
      <c r="A18" s="39"/>
      <c r="B18" s="118" t="s">
        <v>37</v>
      </c>
      <c r="C18" s="119"/>
      <c r="D18" s="122"/>
      <c r="E18" s="122"/>
      <c r="F18" s="122"/>
      <c r="G18" s="122"/>
      <c r="H18" s="122"/>
      <c r="I18" s="122"/>
      <c r="J18" s="122"/>
      <c r="K18" s="123"/>
      <c r="L18" s="39"/>
      <c r="M18" s="28"/>
      <c r="N18" s="40"/>
      <c r="O18" s="39"/>
    </row>
    <row r="19" spans="1:15" s="64" customFormat="1" x14ac:dyDescent="0.25">
      <c r="A19" s="39">
        <v>1</v>
      </c>
      <c r="B19" s="38" t="s">
        <v>38</v>
      </c>
      <c r="C19" s="38" t="s">
        <v>39</v>
      </c>
      <c r="D19" s="28" t="s">
        <v>31</v>
      </c>
      <c r="E19" s="28"/>
      <c r="F19" s="27">
        <v>1</v>
      </c>
      <c r="G19" s="27">
        <v>250000</v>
      </c>
      <c r="H19" s="27">
        <f t="shared" ref="H19:H20" si="0">F19*G19</f>
        <v>250000</v>
      </c>
      <c r="I19" s="27">
        <f>H19*16%</f>
        <v>40000</v>
      </c>
      <c r="J19" s="27">
        <f t="shared" ref="J19:J20" si="1">H19+I19</f>
        <v>290000</v>
      </c>
      <c r="K19" s="28" t="s">
        <v>33</v>
      </c>
      <c r="L19" s="28" t="s">
        <v>252</v>
      </c>
      <c r="M19" s="18" t="s">
        <v>41</v>
      </c>
      <c r="N19" s="40"/>
      <c r="O19" s="39">
        <v>415</v>
      </c>
    </row>
    <row r="20" spans="1:15" s="64" customFormat="1" x14ac:dyDescent="0.25">
      <c r="A20" s="39">
        <v>3</v>
      </c>
      <c r="B20" s="38" t="s">
        <v>42</v>
      </c>
      <c r="C20" s="38" t="s">
        <v>43</v>
      </c>
      <c r="D20" s="28" t="s">
        <v>31</v>
      </c>
      <c r="E20" s="28" t="s">
        <v>40</v>
      </c>
      <c r="F20" s="27">
        <v>1</v>
      </c>
      <c r="G20" s="27">
        <v>6162073.9199999999</v>
      </c>
      <c r="H20" s="27">
        <f t="shared" si="0"/>
        <v>6162073.9199999999</v>
      </c>
      <c r="I20" s="27">
        <f>H20*16%</f>
        <v>985931.82720000006</v>
      </c>
      <c r="J20" s="27">
        <f t="shared" si="1"/>
        <v>7148005.7472000001</v>
      </c>
      <c r="K20" s="28" t="s">
        <v>33</v>
      </c>
      <c r="L20" s="28" t="s">
        <v>252</v>
      </c>
      <c r="M20" s="18" t="s">
        <v>44</v>
      </c>
      <c r="N20" s="40"/>
      <c r="O20" s="39">
        <v>2500</v>
      </c>
    </row>
    <row r="21" spans="1:15" x14ac:dyDescent="0.25">
      <c r="A21" s="41"/>
      <c r="B21" s="42" t="s">
        <v>35</v>
      </c>
      <c r="C21" s="43" t="s">
        <v>45</v>
      </c>
      <c r="D21" s="37"/>
      <c r="E21" s="37"/>
      <c r="F21" s="44"/>
      <c r="G21" s="44"/>
      <c r="H21" s="44">
        <f>SUM(H19:H20)</f>
        <v>6412073.9199999999</v>
      </c>
      <c r="I21" s="44">
        <f>SUM(I19:I20)</f>
        <v>1025931.8272000001</v>
      </c>
      <c r="J21" s="44">
        <f>SUM(J19:J20)</f>
        <v>7438005.7472000001</v>
      </c>
      <c r="K21" s="37"/>
      <c r="L21" s="41"/>
      <c r="M21" s="19"/>
      <c r="N21" s="45"/>
      <c r="O21" s="41"/>
    </row>
    <row r="22" spans="1:15" x14ac:dyDescent="0.25">
      <c r="A22" s="118" t="s">
        <v>46</v>
      </c>
      <c r="B22" s="119"/>
      <c r="C22" s="119"/>
      <c r="D22" s="119"/>
      <c r="E22" s="124"/>
      <c r="F22" s="119"/>
      <c r="G22" s="119"/>
      <c r="H22" s="119"/>
      <c r="I22" s="119"/>
      <c r="J22" s="119"/>
      <c r="K22" s="119"/>
      <c r="L22" s="119"/>
      <c r="M22" s="119"/>
      <c r="N22" s="119"/>
      <c r="O22" s="120"/>
    </row>
    <row r="23" spans="1:15" ht="66" customHeight="1" x14ac:dyDescent="0.25">
      <c r="A23" s="39">
        <v>1</v>
      </c>
      <c r="B23" s="18" t="s">
        <v>47</v>
      </c>
      <c r="C23" s="18" t="s">
        <v>421</v>
      </c>
      <c r="D23" s="28" t="s">
        <v>31</v>
      </c>
      <c r="E23" s="28" t="s">
        <v>32</v>
      </c>
      <c r="F23" s="27">
        <v>1</v>
      </c>
      <c r="G23" s="27">
        <v>6250000</v>
      </c>
      <c r="H23" s="27">
        <f>F23*G23</f>
        <v>6250000</v>
      </c>
      <c r="I23" s="27">
        <f>H23*16%</f>
        <v>1000000</v>
      </c>
      <c r="J23" s="27">
        <f>H23+I23</f>
        <v>7250000</v>
      </c>
      <c r="K23" s="28" t="s">
        <v>33</v>
      </c>
      <c r="L23" s="28" t="s">
        <v>252</v>
      </c>
      <c r="M23" s="28" t="s">
        <v>48</v>
      </c>
      <c r="N23" s="40"/>
      <c r="O23" s="18"/>
    </row>
    <row r="24" spans="1:15" ht="63.75" customHeight="1" x14ac:dyDescent="0.25">
      <c r="A24" s="39">
        <v>2</v>
      </c>
      <c r="B24" s="40"/>
      <c r="C24" s="39" t="s">
        <v>422</v>
      </c>
      <c r="D24" s="28" t="s">
        <v>31</v>
      </c>
      <c r="E24" s="28" t="s">
        <v>32</v>
      </c>
      <c r="F24" s="27">
        <v>1</v>
      </c>
      <c r="G24" s="27">
        <v>2000000</v>
      </c>
      <c r="H24" s="27">
        <f>F24*G24</f>
        <v>2000000</v>
      </c>
      <c r="I24" s="27">
        <f>H24*16%</f>
        <v>320000</v>
      </c>
      <c r="J24" s="27">
        <f>H24+I24</f>
        <v>2320000</v>
      </c>
      <c r="K24" s="28" t="s">
        <v>33</v>
      </c>
      <c r="L24" s="28" t="s">
        <v>252</v>
      </c>
      <c r="M24" s="28"/>
      <c r="N24" s="40"/>
      <c r="O24" s="18"/>
    </row>
    <row r="25" spans="1:15" x14ac:dyDescent="0.25">
      <c r="A25" s="41"/>
      <c r="B25" s="42" t="s">
        <v>35</v>
      </c>
      <c r="C25" s="46" t="s">
        <v>36</v>
      </c>
      <c r="D25" s="37"/>
      <c r="E25" s="37"/>
      <c r="F25" s="44"/>
      <c r="G25" s="44"/>
      <c r="H25" s="44">
        <f>SUM(H23:H24)</f>
        <v>8250000</v>
      </c>
      <c r="I25" s="44">
        <f t="shared" ref="I25:J25" si="2">SUM(I23:I24)</f>
        <v>1320000</v>
      </c>
      <c r="J25" s="44">
        <f t="shared" si="2"/>
        <v>9570000</v>
      </c>
      <c r="K25" s="37"/>
      <c r="L25" s="41"/>
      <c r="M25" s="28"/>
      <c r="N25" s="40"/>
      <c r="O25" s="18">
        <v>4988</v>
      </c>
    </row>
    <row r="26" spans="1:15" x14ac:dyDescent="0.25">
      <c r="A26" s="118" t="s">
        <v>49</v>
      </c>
      <c r="B26" s="119"/>
      <c r="C26" s="119"/>
      <c r="D26" s="119"/>
      <c r="E26" s="119"/>
      <c r="F26" s="119"/>
      <c r="G26" s="119"/>
      <c r="H26" s="119"/>
      <c r="I26" s="119"/>
      <c r="J26" s="119"/>
      <c r="K26" s="119"/>
      <c r="L26" s="119"/>
      <c r="M26" s="119"/>
      <c r="N26" s="119"/>
      <c r="O26" s="120"/>
    </row>
    <row r="27" spans="1:15" ht="65.25" customHeight="1" x14ac:dyDescent="0.25">
      <c r="A27" s="39">
        <v>1</v>
      </c>
      <c r="B27" s="47" t="s">
        <v>50</v>
      </c>
      <c r="C27" s="39" t="s">
        <v>51</v>
      </c>
      <c r="D27" s="28" t="s">
        <v>31</v>
      </c>
      <c r="E27" s="28" t="s">
        <v>32</v>
      </c>
      <c r="F27" s="27">
        <v>1</v>
      </c>
      <c r="G27" s="27">
        <v>5000000</v>
      </c>
      <c r="H27" s="27">
        <f t="shared" ref="H27" si="3">F27*G27</f>
        <v>5000000</v>
      </c>
      <c r="I27" s="27">
        <f>H27*16%</f>
        <v>800000</v>
      </c>
      <c r="J27" s="27">
        <f>H27+I27</f>
        <v>5800000</v>
      </c>
      <c r="K27" s="28" t="s">
        <v>33</v>
      </c>
      <c r="L27" s="28" t="s">
        <v>252</v>
      </c>
      <c r="M27" s="28"/>
      <c r="N27" s="40"/>
      <c r="O27" s="39"/>
    </row>
    <row r="28" spans="1:15" x14ac:dyDescent="0.25">
      <c r="A28" s="41"/>
      <c r="B28" s="42" t="s">
        <v>35</v>
      </c>
      <c r="C28" s="46" t="s">
        <v>36</v>
      </c>
      <c r="D28" s="37"/>
      <c r="E28" s="37"/>
      <c r="F28" s="44"/>
      <c r="G28" s="44"/>
      <c r="H28" s="44">
        <f>SUM(H27:H27)</f>
        <v>5000000</v>
      </c>
      <c r="I28" s="44">
        <f>SUM(I27:I27)</f>
        <v>800000</v>
      </c>
      <c r="J28" s="44">
        <f>SUM(J27:J27)</f>
        <v>5800000</v>
      </c>
      <c r="K28" s="37"/>
      <c r="L28" s="41"/>
      <c r="M28" s="37"/>
      <c r="N28" s="45"/>
      <c r="O28" s="41">
        <v>10000</v>
      </c>
    </row>
    <row r="29" spans="1:15" x14ac:dyDescent="0.25">
      <c r="A29" s="118" t="s">
        <v>52</v>
      </c>
      <c r="B29" s="119"/>
      <c r="C29" s="119"/>
      <c r="D29" s="119"/>
      <c r="E29" s="119"/>
      <c r="F29" s="119"/>
      <c r="G29" s="119"/>
      <c r="H29" s="119"/>
      <c r="I29" s="119"/>
      <c r="J29" s="119"/>
      <c r="K29" s="119"/>
      <c r="L29" s="119"/>
      <c r="M29" s="119"/>
      <c r="N29" s="119"/>
      <c r="O29" s="120"/>
    </row>
    <row r="30" spans="1:15" x14ac:dyDescent="0.25">
      <c r="A30" s="39">
        <v>1</v>
      </c>
      <c r="B30" s="18" t="s">
        <v>53</v>
      </c>
      <c r="C30" s="18" t="s">
        <v>54</v>
      </c>
      <c r="D30" s="28" t="s">
        <v>55</v>
      </c>
      <c r="E30" s="28" t="s">
        <v>40</v>
      </c>
      <c r="F30" s="27">
        <v>7500</v>
      </c>
      <c r="G30" s="27">
        <v>403.2</v>
      </c>
      <c r="H30" s="27">
        <f t="shared" ref="H30:H34" si="4">F30*G30</f>
        <v>3024000</v>
      </c>
      <c r="I30" s="27">
        <f>H30*16%</f>
        <v>483840</v>
      </c>
      <c r="J30" s="27">
        <f>H30+I30</f>
        <v>3507840</v>
      </c>
      <c r="K30" s="28" t="s">
        <v>33</v>
      </c>
      <c r="L30" s="28" t="s">
        <v>254</v>
      </c>
      <c r="M30" s="28" t="s">
        <v>56</v>
      </c>
      <c r="N30" s="40"/>
      <c r="O30" s="39"/>
    </row>
    <row r="31" spans="1:15" ht="35.25" customHeight="1" x14ac:dyDescent="0.25">
      <c r="A31" s="39">
        <v>2</v>
      </c>
      <c r="B31" s="39" t="s">
        <v>57</v>
      </c>
      <c r="C31" s="71" t="s">
        <v>58</v>
      </c>
      <c r="D31" s="20" t="s">
        <v>59</v>
      </c>
      <c r="E31" s="28" t="s">
        <v>40</v>
      </c>
      <c r="F31" s="27">
        <v>292</v>
      </c>
      <c r="G31" s="107">
        <v>6769</v>
      </c>
      <c r="H31" s="27">
        <f t="shared" si="4"/>
        <v>1976548</v>
      </c>
      <c r="I31" s="27">
        <f t="shared" ref="I31:I34" si="5">H31*16%</f>
        <v>316247.67999999999</v>
      </c>
      <c r="J31" s="27">
        <f t="shared" ref="J31:J34" si="6">H31+I31</f>
        <v>2292795.6800000002</v>
      </c>
      <c r="K31" s="28" t="s">
        <v>33</v>
      </c>
      <c r="L31" s="28" t="s">
        <v>254</v>
      </c>
      <c r="M31" s="28" t="s">
        <v>60</v>
      </c>
      <c r="N31" s="40"/>
      <c r="O31" s="39"/>
    </row>
    <row r="32" spans="1:15" ht="45" x14ac:dyDescent="0.25">
      <c r="A32" s="39">
        <v>3</v>
      </c>
      <c r="B32" s="39" t="s">
        <v>61</v>
      </c>
      <c r="C32" s="71" t="s">
        <v>62</v>
      </c>
      <c r="D32" s="20" t="s">
        <v>59</v>
      </c>
      <c r="E32" s="28" t="s">
        <v>40</v>
      </c>
      <c r="F32" s="27">
        <v>194</v>
      </c>
      <c r="G32" s="107">
        <v>6690</v>
      </c>
      <c r="H32" s="27">
        <f t="shared" si="4"/>
        <v>1297860</v>
      </c>
      <c r="I32" s="27">
        <f t="shared" si="5"/>
        <v>207657.60000000001</v>
      </c>
      <c r="J32" s="27">
        <f t="shared" si="6"/>
        <v>1505517.6</v>
      </c>
      <c r="K32" s="28" t="s">
        <v>33</v>
      </c>
      <c r="L32" s="28" t="s">
        <v>254</v>
      </c>
      <c r="M32" s="72"/>
      <c r="N32" s="73"/>
      <c r="O32" s="39"/>
    </row>
    <row r="33" spans="1:15" ht="34.5" customHeight="1" x14ac:dyDescent="0.25">
      <c r="A33" s="39">
        <v>4</v>
      </c>
      <c r="B33" s="39"/>
      <c r="C33" s="71" t="s">
        <v>63</v>
      </c>
      <c r="D33" s="20" t="s">
        <v>59</v>
      </c>
      <c r="E33" s="28" t="s">
        <v>40</v>
      </c>
      <c r="F33" s="27">
        <v>50</v>
      </c>
      <c r="G33" s="107">
        <v>6939</v>
      </c>
      <c r="H33" s="27">
        <f t="shared" si="4"/>
        <v>346950</v>
      </c>
      <c r="I33" s="27">
        <f t="shared" si="5"/>
        <v>55512</v>
      </c>
      <c r="J33" s="27">
        <f t="shared" si="6"/>
        <v>402462</v>
      </c>
      <c r="K33" s="28" t="s">
        <v>33</v>
      </c>
      <c r="L33" s="28" t="s">
        <v>254</v>
      </c>
      <c r="M33" s="72"/>
      <c r="N33" s="73"/>
      <c r="O33" s="39"/>
    </row>
    <row r="34" spans="1:15" ht="37.5" customHeight="1" thickBot="1" x14ac:dyDescent="0.3">
      <c r="A34" s="74">
        <v>5</v>
      </c>
      <c r="B34" s="75" t="s">
        <v>64</v>
      </c>
      <c r="C34" s="76" t="s">
        <v>65</v>
      </c>
      <c r="D34" s="77" t="s">
        <v>59</v>
      </c>
      <c r="E34" s="28" t="s">
        <v>40</v>
      </c>
      <c r="F34" s="78">
        <v>60</v>
      </c>
      <c r="G34" s="108">
        <v>6930</v>
      </c>
      <c r="H34" s="27">
        <f t="shared" si="4"/>
        <v>415800</v>
      </c>
      <c r="I34" s="27">
        <f t="shared" si="5"/>
        <v>66528</v>
      </c>
      <c r="J34" s="78">
        <f t="shared" si="6"/>
        <v>482328</v>
      </c>
      <c r="K34" s="72" t="s">
        <v>33</v>
      </c>
      <c r="L34" s="28" t="s">
        <v>254</v>
      </c>
      <c r="M34" s="72" t="s">
        <v>60</v>
      </c>
      <c r="N34" s="73"/>
      <c r="O34" s="39"/>
    </row>
    <row r="35" spans="1:15" ht="16.5" thickBot="1" x14ac:dyDescent="0.3">
      <c r="A35" s="59"/>
      <c r="B35" s="60" t="s">
        <v>66</v>
      </c>
      <c r="C35" s="60" t="s">
        <v>67</v>
      </c>
      <c r="D35" s="61"/>
      <c r="E35" s="61"/>
      <c r="F35" s="62"/>
      <c r="G35" s="62"/>
      <c r="H35" s="62">
        <f>SUM(H30:H34)</f>
        <v>7061158</v>
      </c>
      <c r="I35" s="62">
        <f t="shared" ref="I35:J35" si="7">SUM(I30:I34)</f>
        <v>1129785.2799999998</v>
      </c>
      <c r="J35" s="62">
        <f t="shared" si="7"/>
        <v>8190943.2799999993</v>
      </c>
      <c r="K35" s="61"/>
      <c r="L35" s="63"/>
      <c r="M35" s="79"/>
      <c r="N35" s="80"/>
      <c r="O35" s="39"/>
    </row>
    <row r="36" spans="1:15" x14ac:dyDescent="0.25">
      <c r="A36" s="126" t="s">
        <v>68</v>
      </c>
      <c r="B36" s="127"/>
      <c r="C36" s="127"/>
      <c r="D36" s="127"/>
      <c r="E36" s="127"/>
      <c r="F36" s="127"/>
      <c r="G36" s="127"/>
      <c r="H36" s="127"/>
      <c r="I36" s="127"/>
      <c r="J36" s="127"/>
      <c r="K36" s="127"/>
      <c r="L36" s="127"/>
      <c r="M36" s="127"/>
      <c r="N36" s="127"/>
      <c r="O36" s="128"/>
    </row>
    <row r="37" spans="1:15" s="64" customFormat="1" ht="27.75" customHeight="1" thickBot="1" x14ac:dyDescent="0.3">
      <c r="A37" s="39">
        <v>1</v>
      </c>
      <c r="B37" s="39" t="s">
        <v>69</v>
      </c>
      <c r="C37" s="39" t="s">
        <v>70</v>
      </c>
      <c r="D37" s="20" t="s">
        <v>71</v>
      </c>
      <c r="E37" s="28" t="s">
        <v>40</v>
      </c>
      <c r="F37" s="27">
        <v>17000</v>
      </c>
      <c r="G37" s="27">
        <v>198.28</v>
      </c>
      <c r="H37" s="27">
        <f t="shared" ref="H37" si="8">F37*G37</f>
        <v>3370760</v>
      </c>
      <c r="I37" s="78">
        <f>H37*16%</f>
        <v>539321.59999999998</v>
      </c>
      <c r="J37" s="78">
        <f>H37+I37</f>
        <v>3910081.6</v>
      </c>
      <c r="K37" s="72" t="s">
        <v>33</v>
      </c>
      <c r="L37" s="28" t="s">
        <v>254</v>
      </c>
      <c r="M37" s="28" t="s">
        <v>72</v>
      </c>
      <c r="N37" s="47"/>
      <c r="O37" s="39"/>
    </row>
    <row r="38" spans="1:15" ht="16.5" thickBot="1" x14ac:dyDescent="0.3">
      <c r="A38" s="59"/>
      <c r="B38" s="60" t="s">
        <v>66</v>
      </c>
      <c r="C38" s="60" t="s">
        <v>73</v>
      </c>
      <c r="D38" s="61"/>
      <c r="E38" s="61"/>
      <c r="F38" s="62"/>
      <c r="G38" s="62"/>
      <c r="H38" s="62">
        <f>SUM(H37:H37)</f>
        <v>3370760</v>
      </c>
      <c r="I38" s="62">
        <f>H38*12%</f>
        <v>404491.2</v>
      </c>
      <c r="J38" s="62">
        <f>H38+I38</f>
        <v>3775251.2</v>
      </c>
      <c r="K38" s="81"/>
      <c r="L38" s="60"/>
      <c r="M38" s="61"/>
      <c r="N38" s="80"/>
      <c r="O38" s="39"/>
    </row>
    <row r="39" spans="1:15" x14ac:dyDescent="0.25">
      <c r="A39" s="125" t="s">
        <v>74</v>
      </c>
      <c r="B39" s="125"/>
      <c r="C39" s="125"/>
      <c r="D39" s="125"/>
      <c r="E39" s="125"/>
      <c r="F39" s="125"/>
      <c r="G39" s="125"/>
      <c r="H39" s="125"/>
      <c r="I39" s="125"/>
      <c r="J39" s="125"/>
      <c r="K39" s="125"/>
      <c r="L39" s="125"/>
      <c r="M39" s="51"/>
      <c r="N39" s="82"/>
      <c r="O39" s="83"/>
    </row>
    <row r="40" spans="1:15" s="64" customFormat="1" ht="30" x14ac:dyDescent="0.25">
      <c r="A40" s="39">
        <v>1</v>
      </c>
      <c r="B40" s="39" t="s">
        <v>75</v>
      </c>
      <c r="C40" s="39" t="s">
        <v>76</v>
      </c>
      <c r="D40" s="20" t="s">
        <v>31</v>
      </c>
      <c r="E40" s="28" t="s">
        <v>40</v>
      </c>
      <c r="F40" s="50">
        <v>1</v>
      </c>
      <c r="G40" s="50">
        <v>469244.15999999997</v>
      </c>
      <c r="H40" s="27">
        <f t="shared" ref="H40:H49" si="9">F40*G40</f>
        <v>469244.15999999997</v>
      </c>
      <c r="I40" s="50">
        <f t="shared" ref="I40:I51" si="10">H40*16%</f>
        <v>75079.065600000002</v>
      </c>
      <c r="J40" s="50">
        <f t="shared" ref="J40:J49" si="11">H40+I40</f>
        <v>544323.22560000001</v>
      </c>
      <c r="K40" s="20" t="s">
        <v>33</v>
      </c>
      <c r="L40" s="28" t="s">
        <v>254</v>
      </c>
      <c r="M40" s="28"/>
      <c r="N40" s="40"/>
      <c r="O40" s="18"/>
    </row>
    <row r="41" spans="1:15" s="64" customFormat="1" ht="21" customHeight="1" x14ac:dyDescent="0.25">
      <c r="A41" s="39">
        <v>2</v>
      </c>
      <c r="B41" s="39" t="s">
        <v>77</v>
      </c>
      <c r="C41" s="39" t="s">
        <v>78</v>
      </c>
      <c r="D41" s="20" t="s">
        <v>31</v>
      </c>
      <c r="E41" s="28" t="s">
        <v>40</v>
      </c>
      <c r="F41" s="50">
        <v>1</v>
      </c>
      <c r="G41" s="50">
        <v>2123300</v>
      </c>
      <c r="H41" s="27">
        <f t="shared" si="9"/>
        <v>2123300</v>
      </c>
      <c r="I41" s="50">
        <f t="shared" si="10"/>
        <v>339728</v>
      </c>
      <c r="J41" s="50">
        <f t="shared" si="11"/>
        <v>2463028</v>
      </c>
      <c r="K41" s="20" t="s">
        <v>33</v>
      </c>
      <c r="L41" s="28" t="s">
        <v>254</v>
      </c>
      <c r="M41" s="28"/>
      <c r="N41" s="40"/>
      <c r="O41" s="18"/>
    </row>
    <row r="42" spans="1:15" x14ac:dyDescent="0.25">
      <c r="A42" s="39">
        <v>3</v>
      </c>
      <c r="B42" s="39" t="s">
        <v>79</v>
      </c>
      <c r="C42" s="18" t="s">
        <v>80</v>
      </c>
      <c r="D42" s="20" t="s">
        <v>31</v>
      </c>
      <c r="E42" s="28" t="s">
        <v>40</v>
      </c>
      <c r="F42" s="50">
        <v>1</v>
      </c>
      <c r="G42" s="50">
        <v>25000</v>
      </c>
      <c r="H42" s="27">
        <f t="shared" si="9"/>
        <v>25000</v>
      </c>
      <c r="I42" s="50">
        <f t="shared" si="10"/>
        <v>4000</v>
      </c>
      <c r="J42" s="50">
        <f t="shared" si="11"/>
        <v>29000</v>
      </c>
      <c r="K42" s="20" t="s">
        <v>33</v>
      </c>
      <c r="L42" s="28" t="s">
        <v>254</v>
      </c>
      <c r="M42" s="28"/>
      <c r="N42" s="40"/>
      <c r="O42" s="18"/>
    </row>
    <row r="43" spans="1:15" s="64" customFormat="1" x14ac:dyDescent="0.25">
      <c r="A43" s="39">
        <v>4</v>
      </c>
      <c r="B43" s="39" t="s">
        <v>81</v>
      </c>
      <c r="C43" s="39" t="s">
        <v>82</v>
      </c>
      <c r="D43" s="20" t="s">
        <v>31</v>
      </c>
      <c r="E43" s="28" t="s">
        <v>40</v>
      </c>
      <c r="F43" s="50">
        <v>1</v>
      </c>
      <c r="G43" s="109">
        <v>13920</v>
      </c>
      <c r="H43" s="27">
        <f t="shared" si="9"/>
        <v>13920</v>
      </c>
      <c r="I43" s="50">
        <f t="shared" si="10"/>
        <v>2227.2000000000003</v>
      </c>
      <c r="J43" s="50">
        <f t="shared" si="11"/>
        <v>16147.2</v>
      </c>
      <c r="K43" s="20" t="s">
        <v>33</v>
      </c>
      <c r="L43" s="28" t="s">
        <v>254</v>
      </c>
      <c r="M43" s="28"/>
      <c r="N43" s="40"/>
      <c r="O43" s="18"/>
    </row>
    <row r="44" spans="1:15" s="64" customFormat="1" x14ac:dyDescent="0.25">
      <c r="A44" s="39">
        <v>5</v>
      </c>
      <c r="B44" s="39" t="s">
        <v>83</v>
      </c>
      <c r="C44" s="39" t="s">
        <v>83</v>
      </c>
      <c r="D44" s="20" t="s">
        <v>31</v>
      </c>
      <c r="E44" s="28" t="s">
        <v>40</v>
      </c>
      <c r="F44" s="50">
        <v>1</v>
      </c>
      <c r="G44" s="50">
        <v>300000</v>
      </c>
      <c r="H44" s="27">
        <f t="shared" si="9"/>
        <v>300000</v>
      </c>
      <c r="I44" s="50">
        <f t="shared" si="10"/>
        <v>48000</v>
      </c>
      <c r="J44" s="50">
        <f t="shared" si="11"/>
        <v>348000</v>
      </c>
      <c r="K44" s="20" t="s">
        <v>33</v>
      </c>
      <c r="L44" s="28" t="s">
        <v>254</v>
      </c>
      <c r="M44" s="28"/>
      <c r="N44" s="40"/>
      <c r="O44" s="18"/>
    </row>
    <row r="45" spans="1:15" s="64" customFormat="1" ht="22.5" customHeight="1" x14ac:dyDescent="0.25">
      <c r="A45" s="39">
        <v>6</v>
      </c>
      <c r="B45" s="39" t="s">
        <v>84</v>
      </c>
      <c r="C45" s="39" t="s">
        <v>85</v>
      </c>
      <c r="D45" s="20" t="s">
        <v>31</v>
      </c>
      <c r="E45" s="28" t="s">
        <v>40</v>
      </c>
      <c r="F45" s="50">
        <v>1</v>
      </c>
      <c r="G45" s="27">
        <v>567608.28</v>
      </c>
      <c r="H45" s="27">
        <f t="shared" si="9"/>
        <v>567608.28</v>
      </c>
      <c r="I45" s="50">
        <f t="shared" si="10"/>
        <v>90817.324800000002</v>
      </c>
      <c r="J45" s="50">
        <f t="shared" si="11"/>
        <v>658425.60480000009</v>
      </c>
      <c r="K45" s="20" t="s">
        <v>33</v>
      </c>
      <c r="L45" s="28" t="s">
        <v>254</v>
      </c>
      <c r="M45" s="28"/>
      <c r="N45" s="40"/>
      <c r="O45" s="18"/>
    </row>
    <row r="46" spans="1:15" ht="34.5" customHeight="1" x14ac:dyDescent="0.25">
      <c r="A46" s="39">
        <v>7</v>
      </c>
      <c r="B46" s="39" t="s">
        <v>86</v>
      </c>
      <c r="C46" s="39" t="s">
        <v>87</v>
      </c>
      <c r="D46" s="20" t="s">
        <v>31</v>
      </c>
      <c r="E46" s="28" t="s">
        <v>40</v>
      </c>
      <c r="F46" s="50">
        <v>1</v>
      </c>
      <c r="G46" s="111">
        <v>561317.25</v>
      </c>
      <c r="H46" s="27">
        <f t="shared" si="9"/>
        <v>561317.25</v>
      </c>
      <c r="I46" s="50">
        <f t="shared" si="10"/>
        <v>89810.76</v>
      </c>
      <c r="J46" s="50">
        <f t="shared" si="11"/>
        <v>651128.01</v>
      </c>
      <c r="K46" s="20" t="s">
        <v>88</v>
      </c>
      <c r="L46" s="28" t="s">
        <v>254</v>
      </c>
      <c r="M46" s="28"/>
      <c r="N46" s="40"/>
      <c r="O46" s="18"/>
    </row>
    <row r="47" spans="1:15" ht="19.5" customHeight="1" x14ac:dyDescent="0.25">
      <c r="A47" s="39">
        <v>8</v>
      </c>
      <c r="B47" s="39" t="s">
        <v>89</v>
      </c>
      <c r="C47" s="39" t="s">
        <v>90</v>
      </c>
      <c r="D47" s="20" t="s">
        <v>31</v>
      </c>
      <c r="E47" s="28" t="s">
        <v>40</v>
      </c>
      <c r="F47" s="50">
        <v>1</v>
      </c>
      <c r="G47" s="109">
        <v>10000</v>
      </c>
      <c r="H47" s="27">
        <f t="shared" si="9"/>
        <v>10000</v>
      </c>
      <c r="I47" s="50">
        <f t="shared" si="10"/>
        <v>1600</v>
      </c>
      <c r="J47" s="50">
        <f t="shared" si="11"/>
        <v>11600</v>
      </c>
      <c r="K47" s="20" t="s">
        <v>91</v>
      </c>
      <c r="L47" s="28" t="s">
        <v>254</v>
      </c>
      <c r="M47" s="28"/>
      <c r="N47" s="40"/>
      <c r="O47" s="18"/>
    </row>
    <row r="48" spans="1:15" s="64" customFormat="1" x14ac:dyDescent="0.25">
      <c r="A48" s="39">
        <v>9</v>
      </c>
      <c r="B48" s="39" t="s">
        <v>92</v>
      </c>
      <c r="C48" s="39" t="s">
        <v>93</v>
      </c>
      <c r="D48" s="20" t="s">
        <v>31</v>
      </c>
      <c r="E48" s="28" t="s">
        <v>40</v>
      </c>
      <c r="F48" s="27">
        <v>1</v>
      </c>
      <c r="G48" s="27">
        <v>5787600</v>
      </c>
      <c r="H48" s="27">
        <f t="shared" si="9"/>
        <v>5787600</v>
      </c>
      <c r="I48" s="50">
        <f t="shared" si="10"/>
        <v>926016</v>
      </c>
      <c r="J48" s="50">
        <f t="shared" si="11"/>
        <v>6713616</v>
      </c>
      <c r="K48" s="28" t="s">
        <v>33</v>
      </c>
      <c r="L48" s="28" t="s">
        <v>254</v>
      </c>
      <c r="M48" s="28"/>
      <c r="N48" s="40"/>
      <c r="O48" s="18"/>
    </row>
    <row r="49" spans="1:15" s="64" customFormat="1" x14ac:dyDescent="0.25">
      <c r="A49" s="39">
        <v>10</v>
      </c>
      <c r="B49" s="39" t="s">
        <v>94</v>
      </c>
      <c r="C49" s="39" t="s">
        <v>94</v>
      </c>
      <c r="D49" s="20" t="s">
        <v>31</v>
      </c>
      <c r="E49" s="28" t="s">
        <v>40</v>
      </c>
      <c r="F49" s="27">
        <v>1</v>
      </c>
      <c r="G49" s="27">
        <v>56000</v>
      </c>
      <c r="H49" s="27">
        <f t="shared" si="9"/>
        <v>56000</v>
      </c>
      <c r="I49" s="50">
        <f t="shared" si="10"/>
        <v>8960</v>
      </c>
      <c r="J49" s="50">
        <f t="shared" si="11"/>
        <v>64960</v>
      </c>
      <c r="K49" s="28" t="s">
        <v>95</v>
      </c>
      <c r="L49" s="28" t="s">
        <v>254</v>
      </c>
      <c r="M49" s="28"/>
      <c r="N49" s="40"/>
      <c r="O49" s="18"/>
    </row>
    <row r="50" spans="1:15" s="64" customFormat="1" ht="33" customHeight="1" x14ac:dyDescent="0.25">
      <c r="A50" s="39">
        <v>11</v>
      </c>
      <c r="B50" s="39" t="s">
        <v>96</v>
      </c>
      <c r="C50" s="39" t="s">
        <v>97</v>
      </c>
      <c r="D50" s="20" t="s">
        <v>98</v>
      </c>
      <c r="E50" s="28" t="s">
        <v>40</v>
      </c>
      <c r="F50" s="50">
        <v>1</v>
      </c>
      <c r="G50" s="50">
        <v>500000</v>
      </c>
      <c r="H50" s="27">
        <f>F50*G50</f>
        <v>500000</v>
      </c>
      <c r="I50" s="50">
        <f t="shared" si="10"/>
        <v>80000</v>
      </c>
      <c r="J50" s="50">
        <f>H50+I50</f>
        <v>580000</v>
      </c>
      <c r="K50" s="20" t="s">
        <v>33</v>
      </c>
      <c r="L50" s="28" t="s">
        <v>254</v>
      </c>
      <c r="M50" s="104"/>
      <c r="N50" s="10"/>
      <c r="O50" s="105"/>
    </row>
    <row r="51" spans="1:15" s="64" customFormat="1" ht="16.5" thickBot="1" x14ac:dyDescent="0.3">
      <c r="A51" s="39">
        <v>12</v>
      </c>
      <c r="B51" s="39" t="s">
        <v>99</v>
      </c>
      <c r="C51" s="18" t="s">
        <v>100</v>
      </c>
      <c r="D51" s="20" t="s">
        <v>31</v>
      </c>
      <c r="E51" s="28" t="s">
        <v>40</v>
      </c>
      <c r="F51" s="50">
        <v>1</v>
      </c>
      <c r="G51" s="50">
        <v>500000</v>
      </c>
      <c r="H51" s="27">
        <f>F51*G51</f>
        <v>500000</v>
      </c>
      <c r="I51" s="50">
        <f t="shared" si="10"/>
        <v>80000</v>
      </c>
      <c r="J51" s="50">
        <f>H51+I51</f>
        <v>580000</v>
      </c>
      <c r="K51" s="20" t="s">
        <v>33</v>
      </c>
      <c r="L51" s="28" t="s">
        <v>254</v>
      </c>
      <c r="M51" s="104"/>
      <c r="N51" s="10"/>
      <c r="O51" s="105"/>
    </row>
    <row r="52" spans="1:15" ht="16.5" thickBot="1" x14ac:dyDescent="0.3">
      <c r="A52" s="59"/>
      <c r="B52" s="60"/>
      <c r="C52" s="60" t="s">
        <v>101</v>
      </c>
      <c r="D52" s="61"/>
      <c r="E52" s="61"/>
      <c r="F52" s="62"/>
      <c r="G52" s="62"/>
      <c r="H52" s="62">
        <f>SUM(H40:H51)</f>
        <v>10913989.690000001</v>
      </c>
      <c r="I52" s="62">
        <f>H52*16%</f>
        <v>1746238.3504000003</v>
      </c>
      <c r="J52" s="62">
        <f>SUM(J40:J51)</f>
        <v>12660228.0404</v>
      </c>
      <c r="K52" s="61"/>
      <c r="L52" s="63"/>
      <c r="M52" s="51"/>
      <c r="N52" s="82"/>
      <c r="O52" s="83"/>
    </row>
    <row r="53" spans="1:15" x14ac:dyDescent="0.25">
      <c r="A53" s="126" t="s">
        <v>102</v>
      </c>
      <c r="B53" s="127"/>
      <c r="C53" s="127"/>
      <c r="D53" s="127"/>
      <c r="E53" s="127"/>
      <c r="F53" s="127"/>
      <c r="G53" s="127"/>
      <c r="H53" s="127"/>
      <c r="I53" s="127"/>
      <c r="J53" s="127"/>
      <c r="K53" s="127"/>
      <c r="L53" s="127"/>
      <c r="M53" s="127"/>
      <c r="N53" s="127"/>
      <c r="O53" s="128"/>
    </row>
    <row r="54" spans="1:15" ht="19.5" customHeight="1" x14ac:dyDescent="0.25">
      <c r="A54" s="39">
        <v>1</v>
      </c>
      <c r="B54" s="39" t="s">
        <v>103</v>
      </c>
      <c r="C54" s="39" t="s">
        <v>104</v>
      </c>
      <c r="D54" s="20" t="s">
        <v>31</v>
      </c>
      <c r="E54" s="28" t="s">
        <v>40</v>
      </c>
      <c r="F54" s="50">
        <v>1</v>
      </c>
      <c r="G54" s="50">
        <v>988000</v>
      </c>
      <c r="H54" s="27">
        <f t="shared" ref="H54:H114" si="12">F54*G54</f>
        <v>988000</v>
      </c>
      <c r="I54" s="50">
        <f>H54*16%</f>
        <v>158080</v>
      </c>
      <c r="J54" s="50">
        <f>H54+I54</f>
        <v>1146080</v>
      </c>
      <c r="K54" s="20" t="s">
        <v>33</v>
      </c>
      <c r="L54" s="28" t="s">
        <v>254</v>
      </c>
      <c r="M54" s="28"/>
      <c r="N54" s="40"/>
      <c r="O54" s="39"/>
    </row>
    <row r="55" spans="1:15" x14ac:dyDescent="0.25">
      <c r="A55" s="39">
        <v>2</v>
      </c>
      <c r="B55" s="39" t="s">
        <v>106</v>
      </c>
      <c r="C55" s="39" t="s">
        <v>107</v>
      </c>
      <c r="D55" s="20" t="s">
        <v>31</v>
      </c>
      <c r="E55" s="28" t="s">
        <v>40</v>
      </c>
      <c r="F55" s="50">
        <v>1</v>
      </c>
      <c r="G55" s="50">
        <v>815000</v>
      </c>
      <c r="H55" s="27">
        <f t="shared" si="12"/>
        <v>815000</v>
      </c>
      <c r="I55" s="50">
        <f t="shared" ref="I55:I114" si="13">H55*16%</f>
        <v>130400</v>
      </c>
      <c r="J55" s="50">
        <f t="shared" ref="J55:J114" si="14">H55+I55</f>
        <v>945400</v>
      </c>
      <c r="K55" s="20" t="s">
        <v>33</v>
      </c>
      <c r="L55" s="28" t="s">
        <v>254</v>
      </c>
      <c r="M55" s="28"/>
      <c r="N55" s="40"/>
      <c r="O55" s="39"/>
    </row>
    <row r="56" spans="1:15" x14ac:dyDescent="0.25">
      <c r="A56" s="39">
        <v>3</v>
      </c>
      <c r="B56" s="39" t="s">
        <v>108</v>
      </c>
      <c r="C56" s="39" t="s">
        <v>109</v>
      </c>
      <c r="D56" s="20" t="s">
        <v>98</v>
      </c>
      <c r="E56" s="28" t="s">
        <v>40</v>
      </c>
      <c r="F56" s="50">
        <v>1</v>
      </c>
      <c r="G56" s="50">
        <v>1820000</v>
      </c>
      <c r="H56" s="27">
        <f t="shared" si="12"/>
        <v>1820000</v>
      </c>
      <c r="I56" s="50">
        <f t="shared" si="13"/>
        <v>291200</v>
      </c>
      <c r="J56" s="50">
        <f t="shared" si="14"/>
        <v>2111200</v>
      </c>
      <c r="K56" s="20" t="s">
        <v>33</v>
      </c>
      <c r="L56" s="28" t="s">
        <v>254</v>
      </c>
      <c r="M56" s="28"/>
      <c r="N56" s="40"/>
      <c r="O56" s="18"/>
    </row>
    <row r="57" spans="1:15" x14ac:dyDescent="0.25">
      <c r="A57" s="39">
        <v>4</v>
      </c>
      <c r="B57" s="39" t="s">
        <v>110</v>
      </c>
      <c r="C57" s="39" t="s">
        <v>418</v>
      </c>
      <c r="D57" s="20" t="s">
        <v>31</v>
      </c>
      <c r="E57" s="28" t="s">
        <v>40</v>
      </c>
      <c r="F57" s="50">
        <v>3</v>
      </c>
      <c r="G57" s="50">
        <v>44000</v>
      </c>
      <c r="H57" s="27">
        <f t="shared" si="12"/>
        <v>132000</v>
      </c>
      <c r="I57" s="50">
        <f t="shared" si="13"/>
        <v>21120</v>
      </c>
      <c r="J57" s="50">
        <f t="shared" si="14"/>
        <v>153120</v>
      </c>
      <c r="K57" s="20" t="s">
        <v>33</v>
      </c>
      <c r="L57" s="28" t="s">
        <v>254</v>
      </c>
      <c r="M57" s="28"/>
      <c r="N57" s="40"/>
      <c r="O57" s="18"/>
    </row>
    <row r="58" spans="1:15" x14ac:dyDescent="0.25">
      <c r="A58" s="39">
        <v>5</v>
      </c>
      <c r="B58" s="39" t="s">
        <v>111</v>
      </c>
      <c r="C58" s="39" t="s">
        <v>112</v>
      </c>
      <c r="D58" s="20" t="s">
        <v>31</v>
      </c>
      <c r="E58" s="28" t="s">
        <v>40</v>
      </c>
      <c r="F58" s="50">
        <v>1</v>
      </c>
      <c r="G58" s="50">
        <v>400000</v>
      </c>
      <c r="H58" s="27">
        <f t="shared" si="12"/>
        <v>400000</v>
      </c>
      <c r="I58" s="50">
        <f t="shared" si="13"/>
        <v>64000</v>
      </c>
      <c r="J58" s="50">
        <f t="shared" si="14"/>
        <v>464000</v>
      </c>
      <c r="K58" s="20" t="s">
        <v>33</v>
      </c>
      <c r="L58" s="28" t="s">
        <v>254</v>
      </c>
      <c r="M58" s="28"/>
      <c r="N58" s="40"/>
      <c r="O58" s="18"/>
    </row>
    <row r="59" spans="1:15" x14ac:dyDescent="0.25">
      <c r="A59" s="39">
        <v>6</v>
      </c>
      <c r="B59" s="39" t="s">
        <v>113</v>
      </c>
      <c r="C59" s="84" t="s">
        <v>114</v>
      </c>
      <c r="D59" s="20" t="s">
        <v>31</v>
      </c>
      <c r="E59" s="28" t="s">
        <v>40</v>
      </c>
      <c r="F59" s="50">
        <v>1</v>
      </c>
      <c r="G59" s="50">
        <v>856000</v>
      </c>
      <c r="H59" s="27">
        <f t="shared" si="12"/>
        <v>856000</v>
      </c>
      <c r="I59" s="50">
        <f t="shared" si="13"/>
        <v>136960</v>
      </c>
      <c r="J59" s="50">
        <f t="shared" si="14"/>
        <v>992960</v>
      </c>
      <c r="K59" s="20" t="s">
        <v>33</v>
      </c>
      <c r="L59" s="28" t="s">
        <v>254</v>
      </c>
      <c r="M59" s="28"/>
      <c r="N59" s="40"/>
      <c r="O59" s="18"/>
    </row>
    <row r="60" spans="1:15" ht="19.5" customHeight="1" x14ac:dyDescent="0.25">
      <c r="A60" s="39">
        <v>7</v>
      </c>
      <c r="B60" s="39" t="s">
        <v>115</v>
      </c>
      <c r="C60" s="84" t="s">
        <v>116</v>
      </c>
      <c r="D60" s="20" t="s">
        <v>31</v>
      </c>
      <c r="E60" s="28" t="s">
        <v>40</v>
      </c>
      <c r="F60" s="50">
        <v>1</v>
      </c>
      <c r="G60" s="50">
        <v>625000</v>
      </c>
      <c r="H60" s="27">
        <f t="shared" si="12"/>
        <v>625000</v>
      </c>
      <c r="I60" s="50">
        <f t="shared" si="13"/>
        <v>100000</v>
      </c>
      <c r="J60" s="50">
        <f t="shared" si="14"/>
        <v>725000</v>
      </c>
      <c r="K60" s="20" t="s">
        <v>33</v>
      </c>
      <c r="L60" s="28" t="s">
        <v>254</v>
      </c>
      <c r="M60" s="28"/>
      <c r="N60" s="40"/>
      <c r="O60" s="18"/>
    </row>
    <row r="61" spans="1:15" x14ac:dyDescent="0.25">
      <c r="A61" s="39">
        <v>8</v>
      </c>
      <c r="B61" s="39"/>
      <c r="C61" s="84" t="s">
        <v>117</v>
      </c>
      <c r="D61" s="20" t="s">
        <v>31</v>
      </c>
      <c r="E61" s="28" t="s">
        <v>40</v>
      </c>
      <c r="F61" s="50">
        <v>1</v>
      </c>
      <c r="G61" s="50">
        <v>285000</v>
      </c>
      <c r="H61" s="27">
        <f t="shared" si="12"/>
        <v>285000</v>
      </c>
      <c r="I61" s="50">
        <f t="shared" si="13"/>
        <v>45600</v>
      </c>
      <c r="J61" s="50">
        <f t="shared" si="14"/>
        <v>330600</v>
      </c>
      <c r="K61" s="20" t="s">
        <v>33</v>
      </c>
      <c r="L61" s="28" t="s">
        <v>254</v>
      </c>
      <c r="M61" s="28"/>
      <c r="N61" s="40"/>
      <c r="O61" s="18"/>
    </row>
    <row r="62" spans="1:15" ht="30" x14ac:dyDescent="0.25">
      <c r="A62" s="39">
        <v>9</v>
      </c>
      <c r="B62" s="39" t="s">
        <v>118</v>
      </c>
      <c r="C62" s="39" t="s">
        <v>119</v>
      </c>
      <c r="D62" s="20" t="s">
        <v>31</v>
      </c>
      <c r="E62" s="28" t="s">
        <v>40</v>
      </c>
      <c r="F62" s="50">
        <v>3</v>
      </c>
      <c r="G62" s="50">
        <v>48000</v>
      </c>
      <c r="H62" s="27">
        <f t="shared" si="12"/>
        <v>144000</v>
      </c>
      <c r="I62" s="50">
        <f t="shared" si="13"/>
        <v>23040</v>
      </c>
      <c r="J62" s="50">
        <f t="shared" si="14"/>
        <v>167040</v>
      </c>
      <c r="K62" s="20" t="s">
        <v>33</v>
      </c>
      <c r="L62" s="28" t="s">
        <v>254</v>
      </c>
      <c r="M62" s="28"/>
      <c r="N62" s="40"/>
      <c r="O62" s="18"/>
    </row>
    <row r="63" spans="1:15" ht="65.25" customHeight="1" x14ac:dyDescent="0.25">
      <c r="A63" s="39">
        <v>10</v>
      </c>
      <c r="B63" s="39" t="s">
        <v>120</v>
      </c>
      <c r="C63" s="39" t="s">
        <v>121</v>
      </c>
      <c r="D63" s="20" t="s">
        <v>31</v>
      </c>
      <c r="E63" s="28" t="s">
        <v>32</v>
      </c>
      <c r="F63" s="50">
        <v>954</v>
      </c>
      <c r="G63" s="50">
        <v>1393</v>
      </c>
      <c r="H63" s="27">
        <f t="shared" si="12"/>
        <v>1328922</v>
      </c>
      <c r="I63" s="50">
        <f t="shared" si="13"/>
        <v>212627.52000000002</v>
      </c>
      <c r="J63" s="50">
        <f t="shared" si="14"/>
        <v>1541549.52</v>
      </c>
      <c r="K63" s="20" t="s">
        <v>33</v>
      </c>
      <c r="L63" s="28" t="s">
        <v>254</v>
      </c>
      <c r="M63" s="28"/>
      <c r="N63" s="40"/>
      <c r="O63" s="18"/>
    </row>
    <row r="64" spans="1:15" ht="30" x14ac:dyDescent="0.25">
      <c r="A64" s="39">
        <v>11</v>
      </c>
      <c r="B64" s="39" t="s">
        <v>122</v>
      </c>
      <c r="C64" s="39" t="s">
        <v>123</v>
      </c>
      <c r="D64" s="20" t="s">
        <v>31</v>
      </c>
      <c r="E64" s="28" t="s">
        <v>40</v>
      </c>
      <c r="F64" s="50">
        <v>1</v>
      </c>
      <c r="G64" s="50">
        <v>121478</v>
      </c>
      <c r="H64" s="27">
        <f t="shared" si="12"/>
        <v>121478</v>
      </c>
      <c r="I64" s="50">
        <f t="shared" si="13"/>
        <v>19436.48</v>
      </c>
      <c r="J64" s="50">
        <f t="shared" si="14"/>
        <v>140914.48000000001</v>
      </c>
      <c r="K64" s="20" t="s">
        <v>33</v>
      </c>
      <c r="L64" s="28" t="s">
        <v>254</v>
      </c>
      <c r="M64" s="28"/>
      <c r="N64" s="40"/>
      <c r="O64" s="18"/>
    </row>
    <row r="65" spans="1:15" ht="30" x14ac:dyDescent="0.25">
      <c r="A65" s="39">
        <v>12</v>
      </c>
      <c r="B65" s="39" t="s">
        <v>124</v>
      </c>
      <c r="C65" s="39" t="s">
        <v>125</v>
      </c>
      <c r="D65" s="20" t="s">
        <v>31</v>
      </c>
      <c r="E65" s="28" t="s">
        <v>40</v>
      </c>
      <c r="F65" s="50">
        <v>5</v>
      </c>
      <c r="G65" s="50">
        <v>40000</v>
      </c>
      <c r="H65" s="27">
        <f t="shared" si="12"/>
        <v>200000</v>
      </c>
      <c r="I65" s="50">
        <f t="shared" si="13"/>
        <v>32000</v>
      </c>
      <c r="J65" s="50">
        <f t="shared" si="14"/>
        <v>232000</v>
      </c>
      <c r="K65" s="20" t="s">
        <v>33</v>
      </c>
      <c r="L65" s="28" t="s">
        <v>254</v>
      </c>
      <c r="M65" s="28"/>
      <c r="N65" s="40"/>
      <c r="O65" s="18"/>
    </row>
    <row r="66" spans="1:15" s="64" customFormat="1" ht="57.75" customHeight="1" x14ac:dyDescent="0.25">
      <c r="A66" s="39">
        <v>13</v>
      </c>
      <c r="B66" s="39" t="s">
        <v>126</v>
      </c>
      <c r="C66" s="39" t="s">
        <v>127</v>
      </c>
      <c r="D66" s="20" t="s">
        <v>31</v>
      </c>
      <c r="E66" s="28" t="s">
        <v>32</v>
      </c>
      <c r="F66" s="50">
        <v>1</v>
      </c>
      <c r="G66" s="50">
        <v>50000</v>
      </c>
      <c r="H66" s="27">
        <f t="shared" si="12"/>
        <v>50000</v>
      </c>
      <c r="I66" s="50">
        <f t="shared" si="13"/>
        <v>8000</v>
      </c>
      <c r="J66" s="50">
        <f t="shared" si="14"/>
        <v>58000</v>
      </c>
      <c r="K66" s="20" t="s">
        <v>33</v>
      </c>
      <c r="L66" s="28" t="s">
        <v>254</v>
      </c>
      <c r="M66" s="28"/>
      <c r="N66" s="40"/>
      <c r="O66" s="18"/>
    </row>
    <row r="67" spans="1:15" ht="30" x14ac:dyDescent="0.25">
      <c r="A67" s="39">
        <v>14</v>
      </c>
      <c r="B67" s="39" t="s">
        <v>129</v>
      </c>
      <c r="C67" s="39" t="s">
        <v>130</v>
      </c>
      <c r="D67" s="20" t="s">
        <v>31</v>
      </c>
      <c r="E67" s="28" t="s">
        <v>40</v>
      </c>
      <c r="F67" s="27">
        <v>1</v>
      </c>
      <c r="G67" s="27">
        <v>75000</v>
      </c>
      <c r="H67" s="27">
        <f t="shared" si="12"/>
        <v>75000</v>
      </c>
      <c r="I67" s="50">
        <f t="shared" si="13"/>
        <v>12000</v>
      </c>
      <c r="J67" s="50">
        <f t="shared" si="14"/>
        <v>87000</v>
      </c>
      <c r="K67" s="20" t="s">
        <v>33</v>
      </c>
      <c r="L67" s="28" t="s">
        <v>254</v>
      </c>
      <c r="M67" s="28"/>
      <c r="N67" s="40"/>
      <c r="O67" s="18"/>
    </row>
    <row r="68" spans="1:15" x14ac:dyDescent="0.25">
      <c r="A68" s="39">
        <v>15</v>
      </c>
      <c r="B68" s="39"/>
      <c r="C68" s="39" t="s">
        <v>131</v>
      </c>
      <c r="D68" s="20" t="s">
        <v>31</v>
      </c>
      <c r="E68" s="28" t="s">
        <v>40</v>
      </c>
      <c r="F68" s="27">
        <v>1</v>
      </c>
      <c r="G68" s="27">
        <v>150000</v>
      </c>
      <c r="H68" s="27">
        <f t="shared" si="12"/>
        <v>150000</v>
      </c>
      <c r="I68" s="50">
        <f t="shared" si="13"/>
        <v>24000</v>
      </c>
      <c r="J68" s="50">
        <f t="shared" si="14"/>
        <v>174000</v>
      </c>
      <c r="K68" s="20" t="s">
        <v>33</v>
      </c>
      <c r="L68" s="28" t="s">
        <v>254</v>
      </c>
      <c r="M68" s="28"/>
      <c r="N68" s="40"/>
      <c r="O68" s="18"/>
    </row>
    <row r="69" spans="1:15" x14ac:dyDescent="0.25">
      <c r="A69" s="39">
        <v>16</v>
      </c>
      <c r="B69" s="39"/>
      <c r="C69" s="39" t="s">
        <v>132</v>
      </c>
      <c r="D69" s="20" t="s">
        <v>98</v>
      </c>
      <c r="E69" s="28" t="s">
        <v>40</v>
      </c>
      <c r="F69" s="27">
        <v>1</v>
      </c>
      <c r="G69" s="27">
        <v>2000000</v>
      </c>
      <c r="H69" s="27">
        <f t="shared" si="12"/>
        <v>2000000</v>
      </c>
      <c r="I69" s="50">
        <f t="shared" si="13"/>
        <v>320000</v>
      </c>
      <c r="J69" s="50">
        <f t="shared" si="14"/>
        <v>2320000</v>
      </c>
      <c r="K69" s="20" t="s">
        <v>33</v>
      </c>
      <c r="L69" s="28" t="s">
        <v>133</v>
      </c>
      <c r="M69" s="28"/>
      <c r="N69" s="40"/>
      <c r="O69" s="18"/>
    </row>
    <row r="70" spans="1:15" ht="19.5" customHeight="1" x14ac:dyDescent="0.25">
      <c r="A70" s="39">
        <v>17</v>
      </c>
      <c r="B70" s="39" t="s">
        <v>134</v>
      </c>
      <c r="C70" s="39" t="s">
        <v>135</v>
      </c>
      <c r="D70" s="20" t="s">
        <v>31</v>
      </c>
      <c r="E70" s="28" t="s">
        <v>40</v>
      </c>
      <c r="F70" s="50">
        <v>1</v>
      </c>
      <c r="G70" s="50">
        <v>7000000</v>
      </c>
      <c r="H70" s="27">
        <f t="shared" si="12"/>
        <v>7000000</v>
      </c>
      <c r="I70" s="50">
        <f t="shared" si="13"/>
        <v>1120000</v>
      </c>
      <c r="J70" s="50">
        <f t="shared" si="14"/>
        <v>8120000</v>
      </c>
      <c r="K70" s="20" t="s">
        <v>33</v>
      </c>
      <c r="L70" s="28" t="s">
        <v>254</v>
      </c>
      <c r="M70" s="28"/>
      <c r="N70" s="40"/>
      <c r="O70" s="18"/>
    </row>
    <row r="71" spans="1:15" x14ac:dyDescent="0.25">
      <c r="A71" s="39">
        <v>18</v>
      </c>
      <c r="B71" s="39" t="s">
        <v>136</v>
      </c>
      <c r="C71" s="39" t="s">
        <v>137</v>
      </c>
      <c r="D71" s="20" t="s">
        <v>31</v>
      </c>
      <c r="E71" s="28" t="s">
        <v>40</v>
      </c>
      <c r="F71" s="50">
        <v>1</v>
      </c>
      <c r="G71" s="50">
        <v>1000000</v>
      </c>
      <c r="H71" s="27">
        <f t="shared" si="12"/>
        <v>1000000</v>
      </c>
      <c r="I71" s="50">
        <f t="shared" si="13"/>
        <v>160000</v>
      </c>
      <c r="J71" s="50">
        <f t="shared" si="14"/>
        <v>1160000</v>
      </c>
      <c r="K71" s="20" t="s">
        <v>33</v>
      </c>
      <c r="L71" s="28" t="s">
        <v>254</v>
      </c>
      <c r="M71" s="28"/>
      <c r="N71" s="40"/>
      <c r="O71" s="18"/>
    </row>
    <row r="72" spans="1:15" x14ac:dyDescent="0.25">
      <c r="A72" s="39">
        <v>19</v>
      </c>
      <c r="B72" s="39" t="s">
        <v>138</v>
      </c>
      <c r="C72" s="39" t="s">
        <v>139</v>
      </c>
      <c r="D72" s="20" t="s">
        <v>31</v>
      </c>
      <c r="E72" s="28" t="s">
        <v>40</v>
      </c>
      <c r="F72" s="50">
        <v>1</v>
      </c>
      <c r="G72" s="50">
        <v>432000</v>
      </c>
      <c r="H72" s="27">
        <f t="shared" si="12"/>
        <v>432000</v>
      </c>
      <c r="I72" s="50">
        <f t="shared" si="13"/>
        <v>69120</v>
      </c>
      <c r="J72" s="50">
        <f t="shared" si="14"/>
        <v>501120</v>
      </c>
      <c r="K72" s="20" t="s">
        <v>140</v>
      </c>
      <c r="L72" s="28" t="s">
        <v>254</v>
      </c>
      <c r="M72" s="28"/>
      <c r="N72" s="40"/>
      <c r="O72" s="18"/>
    </row>
    <row r="73" spans="1:15" x14ac:dyDescent="0.25">
      <c r="A73" s="39">
        <v>20</v>
      </c>
      <c r="B73" s="39" t="s">
        <v>141</v>
      </c>
      <c r="C73" s="39" t="s">
        <v>142</v>
      </c>
      <c r="D73" s="20" t="s">
        <v>31</v>
      </c>
      <c r="E73" s="28" t="s">
        <v>40</v>
      </c>
      <c r="F73" s="50">
        <v>1</v>
      </c>
      <c r="G73" s="50">
        <v>250000</v>
      </c>
      <c r="H73" s="27">
        <f t="shared" si="12"/>
        <v>250000</v>
      </c>
      <c r="I73" s="50">
        <f t="shared" si="13"/>
        <v>40000</v>
      </c>
      <c r="J73" s="50">
        <f t="shared" si="14"/>
        <v>290000</v>
      </c>
      <c r="K73" s="20" t="s">
        <v>33</v>
      </c>
      <c r="L73" s="28" t="s">
        <v>254</v>
      </c>
      <c r="M73" s="28"/>
      <c r="N73" s="40"/>
      <c r="O73" s="18"/>
    </row>
    <row r="74" spans="1:15" x14ac:dyDescent="0.25">
      <c r="A74" s="39">
        <v>21</v>
      </c>
      <c r="B74" s="39" t="s">
        <v>143</v>
      </c>
      <c r="C74" s="39" t="s">
        <v>144</v>
      </c>
      <c r="D74" s="20" t="s">
        <v>31</v>
      </c>
      <c r="E74" s="28" t="s">
        <v>40</v>
      </c>
      <c r="F74" s="50">
        <v>12</v>
      </c>
      <c r="G74" s="50">
        <v>25000</v>
      </c>
      <c r="H74" s="27">
        <f t="shared" si="12"/>
        <v>300000</v>
      </c>
      <c r="I74" s="50">
        <f t="shared" si="13"/>
        <v>48000</v>
      </c>
      <c r="J74" s="50">
        <f t="shared" si="14"/>
        <v>348000</v>
      </c>
      <c r="K74" s="20" t="s">
        <v>33</v>
      </c>
      <c r="L74" s="28" t="s">
        <v>254</v>
      </c>
      <c r="M74" s="28"/>
      <c r="N74" s="40"/>
      <c r="O74" s="18"/>
    </row>
    <row r="75" spans="1:15" x14ac:dyDescent="0.25">
      <c r="A75" s="39">
        <v>22</v>
      </c>
      <c r="B75" s="39"/>
      <c r="C75" s="39" t="s">
        <v>145</v>
      </c>
      <c r="D75" s="20" t="s">
        <v>98</v>
      </c>
      <c r="E75" s="28" t="s">
        <v>40</v>
      </c>
      <c r="F75" s="50">
        <v>1</v>
      </c>
      <c r="G75" s="50">
        <v>4000000</v>
      </c>
      <c r="H75" s="27">
        <f t="shared" si="12"/>
        <v>4000000</v>
      </c>
      <c r="I75" s="50">
        <f t="shared" si="13"/>
        <v>640000</v>
      </c>
      <c r="J75" s="50">
        <f t="shared" si="14"/>
        <v>4640000</v>
      </c>
      <c r="K75" s="20" t="s">
        <v>146</v>
      </c>
      <c r="L75" s="28" t="s">
        <v>254</v>
      </c>
      <c r="M75" s="28"/>
      <c r="N75" s="40"/>
      <c r="O75" s="18"/>
    </row>
    <row r="76" spans="1:15" ht="19.5" customHeight="1" x14ac:dyDescent="0.25">
      <c r="A76" s="39">
        <v>23</v>
      </c>
      <c r="B76" s="39" t="s">
        <v>147</v>
      </c>
      <c r="C76" s="39" t="s">
        <v>148</v>
      </c>
      <c r="D76" s="20" t="s">
        <v>98</v>
      </c>
      <c r="E76" s="28" t="s">
        <v>40</v>
      </c>
      <c r="F76" s="50">
        <v>1</v>
      </c>
      <c r="G76" s="50">
        <v>500000</v>
      </c>
      <c r="H76" s="27">
        <f t="shared" si="12"/>
        <v>500000</v>
      </c>
      <c r="I76" s="50">
        <f t="shared" si="13"/>
        <v>80000</v>
      </c>
      <c r="J76" s="50">
        <f t="shared" si="14"/>
        <v>580000</v>
      </c>
      <c r="K76" s="20" t="s">
        <v>33</v>
      </c>
      <c r="L76" s="28" t="s">
        <v>254</v>
      </c>
      <c r="M76" s="28"/>
      <c r="N76" s="40"/>
      <c r="O76" s="18"/>
    </row>
    <row r="77" spans="1:15" ht="30" x14ac:dyDescent="0.25">
      <c r="A77" s="39">
        <v>24</v>
      </c>
      <c r="B77" s="39" t="s">
        <v>149</v>
      </c>
      <c r="C77" s="39" t="s">
        <v>150</v>
      </c>
      <c r="D77" s="20" t="s">
        <v>31</v>
      </c>
      <c r="E77" s="28" t="s">
        <v>40</v>
      </c>
      <c r="F77" s="50">
        <v>7</v>
      </c>
      <c r="G77" s="50">
        <v>5000</v>
      </c>
      <c r="H77" s="27">
        <f t="shared" si="12"/>
        <v>35000</v>
      </c>
      <c r="I77" s="50">
        <f t="shared" si="13"/>
        <v>5600</v>
      </c>
      <c r="J77" s="50">
        <f t="shared" si="14"/>
        <v>40600</v>
      </c>
      <c r="K77" s="20" t="s">
        <v>105</v>
      </c>
      <c r="L77" s="28" t="s">
        <v>254</v>
      </c>
      <c r="M77" s="28"/>
      <c r="N77" s="40"/>
      <c r="O77" s="18"/>
    </row>
    <row r="78" spans="1:15" ht="21" customHeight="1" x14ac:dyDescent="0.25">
      <c r="A78" s="39">
        <v>25</v>
      </c>
      <c r="B78" s="39" t="s">
        <v>151</v>
      </c>
      <c r="C78" s="39" t="s">
        <v>152</v>
      </c>
      <c r="D78" s="20" t="s">
        <v>98</v>
      </c>
      <c r="E78" s="28" t="s">
        <v>40</v>
      </c>
      <c r="F78" s="50">
        <v>1</v>
      </c>
      <c r="G78" s="50">
        <v>500000</v>
      </c>
      <c r="H78" s="27">
        <f t="shared" si="12"/>
        <v>500000</v>
      </c>
      <c r="I78" s="50">
        <f t="shared" si="13"/>
        <v>80000</v>
      </c>
      <c r="J78" s="50">
        <f t="shared" si="14"/>
        <v>580000</v>
      </c>
      <c r="K78" s="20" t="s">
        <v>153</v>
      </c>
      <c r="L78" s="28" t="s">
        <v>254</v>
      </c>
      <c r="M78" s="28"/>
      <c r="N78" s="40"/>
      <c r="O78" s="18"/>
    </row>
    <row r="79" spans="1:15" x14ac:dyDescent="0.25">
      <c r="A79" s="39">
        <v>26</v>
      </c>
      <c r="B79" s="39" t="s">
        <v>154</v>
      </c>
      <c r="C79" s="39" t="s">
        <v>155</v>
      </c>
      <c r="D79" s="20" t="s">
        <v>31</v>
      </c>
      <c r="E79" s="28" t="s">
        <v>40</v>
      </c>
      <c r="F79" s="50">
        <v>1</v>
      </c>
      <c r="G79" s="50">
        <v>70000</v>
      </c>
      <c r="H79" s="27">
        <f t="shared" si="12"/>
        <v>70000</v>
      </c>
      <c r="I79" s="50">
        <f t="shared" si="13"/>
        <v>11200</v>
      </c>
      <c r="J79" s="50">
        <f t="shared" si="14"/>
        <v>81200</v>
      </c>
      <c r="K79" s="20" t="s">
        <v>105</v>
      </c>
      <c r="L79" s="28" t="s">
        <v>254</v>
      </c>
      <c r="M79" s="28"/>
      <c r="N79" s="40"/>
      <c r="O79" s="18"/>
    </row>
    <row r="80" spans="1:15" ht="30" x14ac:dyDescent="0.25">
      <c r="A80" s="39">
        <v>27</v>
      </c>
      <c r="B80" s="39" t="s">
        <v>156</v>
      </c>
      <c r="C80" s="39" t="s">
        <v>157</v>
      </c>
      <c r="D80" s="20" t="s">
        <v>31</v>
      </c>
      <c r="E80" s="28" t="s">
        <v>40</v>
      </c>
      <c r="F80" s="50">
        <v>7</v>
      </c>
      <c r="G80" s="50">
        <v>10000</v>
      </c>
      <c r="H80" s="27">
        <f t="shared" si="12"/>
        <v>70000</v>
      </c>
      <c r="I80" s="50">
        <f t="shared" si="13"/>
        <v>11200</v>
      </c>
      <c r="J80" s="50">
        <f t="shared" si="14"/>
        <v>81200</v>
      </c>
      <c r="K80" s="20" t="s">
        <v>158</v>
      </c>
      <c r="L80" s="28" t="s">
        <v>254</v>
      </c>
      <c r="M80" s="28"/>
      <c r="N80" s="40"/>
      <c r="O80" s="18"/>
    </row>
    <row r="81" spans="1:15" ht="18.75" customHeight="1" x14ac:dyDescent="0.25">
      <c r="A81" s="39">
        <v>28</v>
      </c>
      <c r="B81" s="39" t="s">
        <v>159</v>
      </c>
      <c r="C81" s="39" t="s">
        <v>409</v>
      </c>
      <c r="D81" s="20" t="s">
        <v>31</v>
      </c>
      <c r="E81" s="28" t="s">
        <v>40</v>
      </c>
      <c r="F81" s="27">
        <v>45</v>
      </c>
      <c r="G81" s="27">
        <v>2500</v>
      </c>
      <c r="H81" s="27">
        <f t="shared" si="12"/>
        <v>112500</v>
      </c>
      <c r="I81" s="50">
        <f t="shared" si="13"/>
        <v>18000</v>
      </c>
      <c r="J81" s="50">
        <f t="shared" si="14"/>
        <v>130500</v>
      </c>
      <c r="K81" s="20" t="s">
        <v>128</v>
      </c>
      <c r="L81" s="28" t="s">
        <v>254</v>
      </c>
      <c r="M81" s="28"/>
      <c r="N81" s="40"/>
      <c r="O81" s="18"/>
    </row>
    <row r="82" spans="1:15" x14ac:dyDescent="0.25">
      <c r="A82" s="39">
        <v>29</v>
      </c>
      <c r="B82" s="39"/>
      <c r="C82" s="39" t="s">
        <v>160</v>
      </c>
      <c r="D82" s="20" t="s">
        <v>31</v>
      </c>
      <c r="E82" s="28" t="s">
        <v>40</v>
      </c>
      <c r="F82" s="27">
        <v>1</v>
      </c>
      <c r="G82" s="27">
        <v>130000</v>
      </c>
      <c r="H82" s="27">
        <f t="shared" si="12"/>
        <v>130000</v>
      </c>
      <c r="I82" s="50">
        <f t="shared" si="13"/>
        <v>20800</v>
      </c>
      <c r="J82" s="50">
        <f t="shared" si="14"/>
        <v>150800</v>
      </c>
      <c r="K82" s="28" t="s">
        <v>140</v>
      </c>
      <c r="L82" s="28" t="s">
        <v>161</v>
      </c>
      <c r="M82" s="28"/>
      <c r="N82" s="40"/>
      <c r="O82" s="18"/>
    </row>
    <row r="83" spans="1:15" x14ac:dyDescent="0.25">
      <c r="A83" s="39">
        <v>30</v>
      </c>
      <c r="B83" s="39"/>
      <c r="C83" s="39" t="s">
        <v>162</v>
      </c>
      <c r="D83" s="20" t="s">
        <v>31</v>
      </c>
      <c r="E83" s="28" t="s">
        <v>40</v>
      </c>
      <c r="F83" s="27">
        <v>1</v>
      </c>
      <c r="G83" s="27">
        <v>100000</v>
      </c>
      <c r="H83" s="27">
        <f t="shared" si="12"/>
        <v>100000</v>
      </c>
      <c r="I83" s="50">
        <f t="shared" si="13"/>
        <v>16000</v>
      </c>
      <c r="J83" s="50">
        <f t="shared" si="14"/>
        <v>116000</v>
      </c>
      <c r="K83" s="28" t="s">
        <v>140</v>
      </c>
      <c r="L83" s="28" t="s">
        <v>161</v>
      </c>
      <c r="M83" s="28"/>
      <c r="N83" s="40"/>
      <c r="O83" s="18"/>
    </row>
    <row r="84" spans="1:15" x14ac:dyDescent="0.25">
      <c r="A84" s="39">
        <v>31</v>
      </c>
      <c r="B84" s="39"/>
      <c r="C84" s="39" t="s">
        <v>163</v>
      </c>
      <c r="D84" s="20" t="s">
        <v>31</v>
      </c>
      <c r="E84" s="28" t="s">
        <v>40</v>
      </c>
      <c r="F84" s="27">
        <v>1</v>
      </c>
      <c r="G84" s="27">
        <v>1700000</v>
      </c>
      <c r="H84" s="27">
        <f t="shared" si="12"/>
        <v>1700000</v>
      </c>
      <c r="I84" s="50">
        <f t="shared" si="13"/>
        <v>272000</v>
      </c>
      <c r="J84" s="50">
        <f t="shared" si="14"/>
        <v>1972000</v>
      </c>
      <c r="K84" s="28" t="s">
        <v>33</v>
      </c>
      <c r="L84" s="28" t="s">
        <v>254</v>
      </c>
      <c r="M84" s="28"/>
      <c r="N84" s="40"/>
      <c r="O84" s="18"/>
    </row>
    <row r="85" spans="1:15" s="64" customFormat="1" x14ac:dyDescent="0.25">
      <c r="A85" s="39">
        <v>32</v>
      </c>
      <c r="B85" s="39"/>
      <c r="C85" s="39" t="s">
        <v>410</v>
      </c>
      <c r="D85" s="20" t="s">
        <v>31</v>
      </c>
      <c r="E85" s="28" t="s">
        <v>40</v>
      </c>
      <c r="F85" s="27">
        <v>1</v>
      </c>
      <c r="G85" s="27">
        <v>600000</v>
      </c>
      <c r="H85" s="27">
        <f t="shared" si="12"/>
        <v>600000</v>
      </c>
      <c r="I85" s="50">
        <f t="shared" si="13"/>
        <v>96000</v>
      </c>
      <c r="J85" s="50">
        <f t="shared" si="14"/>
        <v>696000</v>
      </c>
      <c r="K85" s="28" t="s">
        <v>105</v>
      </c>
      <c r="L85" s="28" t="s">
        <v>254</v>
      </c>
      <c r="M85" s="28"/>
      <c r="N85" s="40"/>
      <c r="O85" s="18"/>
    </row>
    <row r="86" spans="1:15" ht="45" x14ac:dyDescent="0.25">
      <c r="A86" s="39">
        <v>33</v>
      </c>
      <c r="B86" s="39"/>
      <c r="C86" s="39" t="s">
        <v>164</v>
      </c>
      <c r="D86" s="20" t="s">
        <v>31</v>
      </c>
      <c r="E86" s="28" t="s">
        <v>40</v>
      </c>
      <c r="F86" s="27">
        <v>1</v>
      </c>
      <c r="G86" s="27">
        <v>4000000</v>
      </c>
      <c r="H86" s="27">
        <f t="shared" si="12"/>
        <v>4000000</v>
      </c>
      <c r="I86" s="50">
        <f t="shared" si="13"/>
        <v>640000</v>
      </c>
      <c r="J86" s="50">
        <f t="shared" si="14"/>
        <v>4640000</v>
      </c>
      <c r="K86" s="28" t="s">
        <v>423</v>
      </c>
      <c r="L86" s="28" t="s">
        <v>254</v>
      </c>
      <c r="M86" s="28"/>
      <c r="N86" s="40"/>
      <c r="O86" s="18"/>
    </row>
    <row r="87" spans="1:15" ht="30" x14ac:dyDescent="0.25">
      <c r="A87" s="39">
        <v>34</v>
      </c>
      <c r="B87" s="39"/>
      <c r="C87" s="39" t="s">
        <v>165</v>
      </c>
      <c r="D87" s="20" t="s">
        <v>31</v>
      </c>
      <c r="E87" s="28" t="s">
        <v>40</v>
      </c>
      <c r="F87" s="27">
        <v>1</v>
      </c>
      <c r="G87" s="27">
        <v>120000</v>
      </c>
      <c r="H87" s="27">
        <f t="shared" si="12"/>
        <v>120000</v>
      </c>
      <c r="I87" s="50">
        <f t="shared" si="13"/>
        <v>19200</v>
      </c>
      <c r="J87" s="50">
        <f t="shared" si="14"/>
        <v>139200</v>
      </c>
      <c r="K87" s="28" t="s">
        <v>95</v>
      </c>
      <c r="L87" s="28" t="s">
        <v>161</v>
      </c>
      <c r="M87" s="28"/>
      <c r="N87" s="40"/>
      <c r="O87" s="18"/>
    </row>
    <row r="88" spans="1:15" x14ac:dyDescent="0.25">
      <c r="A88" s="39">
        <v>35</v>
      </c>
      <c r="B88" s="39"/>
      <c r="C88" s="39" t="s">
        <v>166</v>
      </c>
      <c r="D88" s="20" t="s">
        <v>31</v>
      </c>
      <c r="E88" s="28" t="s">
        <v>40</v>
      </c>
      <c r="F88" s="27">
        <v>1</v>
      </c>
      <c r="G88" s="27">
        <v>150000</v>
      </c>
      <c r="H88" s="27">
        <f t="shared" si="12"/>
        <v>150000</v>
      </c>
      <c r="I88" s="50">
        <f t="shared" si="13"/>
        <v>24000</v>
      </c>
      <c r="J88" s="50">
        <f t="shared" si="14"/>
        <v>174000</v>
      </c>
      <c r="K88" s="28" t="s">
        <v>91</v>
      </c>
      <c r="L88" s="28" t="s">
        <v>161</v>
      </c>
      <c r="M88" s="28"/>
      <c r="N88" s="40"/>
      <c r="O88" s="18"/>
    </row>
    <row r="89" spans="1:15" x14ac:dyDescent="0.25">
      <c r="A89" s="39">
        <v>36</v>
      </c>
      <c r="B89" s="39"/>
      <c r="C89" s="39" t="s">
        <v>167</v>
      </c>
      <c r="D89" s="20" t="s">
        <v>31</v>
      </c>
      <c r="E89" s="28" t="s">
        <v>40</v>
      </c>
      <c r="F89" s="27">
        <v>1</v>
      </c>
      <c r="G89" s="27">
        <v>350000</v>
      </c>
      <c r="H89" s="27">
        <f t="shared" si="12"/>
        <v>350000</v>
      </c>
      <c r="I89" s="50">
        <f t="shared" si="13"/>
        <v>56000</v>
      </c>
      <c r="J89" s="50">
        <f t="shared" si="14"/>
        <v>406000</v>
      </c>
      <c r="K89" s="28" t="s">
        <v>88</v>
      </c>
      <c r="L89" s="28" t="s">
        <v>161</v>
      </c>
      <c r="M89" s="28"/>
      <c r="N89" s="40"/>
      <c r="O89" s="18"/>
    </row>
    <row r="90" spans="1:15" x14ac:dyDescent="0.25">
      <c r="A90" s="39">
        <v>37</v>
      </c>
      <c r="B90" s="39"/>
      <c r="C90" s="39" t="s">
        <v>168</v>
      </c>
      <c r="D90" s="20" t="s">
        <v>98</v>
      </c>
      <c r="E90" s="28" t="s">
        <v>40</v>
      </c>
      <c r="F90" s="27">
        <v>1</v>
      </c>
      <c r="G90" s="112">
        <v>50000</v>
      </c>
      <c r="H90" s="27">
        <f t="shared" si="12"/>
        <v>50000</v>
      </c>
      <c r="I90" s="50">
        <f t="shared" si="13"/>
        <v>8000</v>
      </c>
      <c r="J90" s="50">
        <f t="shared" si="14"/>
        <v>58000</v>
      </c>
      <c r="K90" s="28" t="s">
        <v>105</v>
      </c>
      <c r="L90" s="28" t="s">
        <v>161</v>
      </c>
      <c r="M90" s="28"/>
      <c r="N90" s="40"/>
      <c r="O90" s="18"/>
    </row>
    <row r="91" spans="1:15" x14ac:dyDescent="0.25">
      <c r="A91" s="39">
        <v>38</v>
      </c>
      <c r="B91" s="39"/>
      <c r="C91" s="39" t="s">
        <v>169</v>
      </c>
      <c r="D91" s="20" t="s">
        <v>98</v>
      </c>
      <c r="E91" s="28" t="s">
        <v>40</v>
      </c>
      <c r="F91" s="27">
        <v>1</v>
      </c>
      <c r="G91" s="27">
        <v>848000</v>
      </c>
      <c r="H91" s="27">
        <f>F91*G91</f>
        <v>848000</v>
      </c>
      <c r="I91" s="50">
        <f t="shared" si="13"/>
        <v>135680</v>
      </c>
      <c r="J91" s="50">
        <f>H91+I91</f>
        <v>983680</v>
      </c>
      <c r="K91" s="28" t="s">
        <v>33</v>
      </c>
      <c r="L91" s="28" t="s">
        <v>161</v>
      </c>
      <c r="M91" s="28"/>
      <c r="N91" s="40"/>
      <c r="O91" s="18"/>
    </row>
    <row r="92" spans="1:15" x14ac:dyDescent="0.25">
      <c r="A92" s="39">
        <v>39</v>
      </c>
      <c r="B92" s="39"/>
      <c r="C92" s="85" t="s">
        <v>392</v>
      </c>
      <c r="D92" s="20" t="s">
        <v>31</v>
      </c>
      <c r="E92" s="28" t="s">
        <v>40</v>
      </c>
      <c r="F92" s="27">
        <v>1</v>
      </c>
      <c r="G92" s="27">
        <v>500000</v>
      </c>
      <c r="H92" s="27">
        <f t="shared" si="12"/>
        <v>500000</v>
      </c>
      <c r="I92" s="50">
        <f t="shared" si="13"/>
        <v>80000</v>
      </c>
      <c r="J92" s="50">
        <f t="shared" si="14"/>
        <v>580000</v>
      </c>
      <c r="K92" s="20" t="s">
        <v>33</v>
      </c>
      <c r="L92" s="28" t="s">
        <v>161</v>
      </c>
      <c r="M92" s="28"/>
      <c r="N92" s="40"/>
      <c r="O92" s="18"/>
    </row>
    <row r="93" spans="1:15" x14ac:dyDescent="0.25">
      <c r="A93" s="39">
        <v>40</v>
      </c>
      <c r="B93" s="39"/>
      <c r="C93" s="85" t="s">
        <v>393</v>
      </c>
      <c r="D93" s="20" t="s">
        <v>31</v>
      </c>
      <c r="E93" s="28" t="s">
        <v>40</v>
      </c>
      <c r="F93" s="27">
        <v>1</v>
      </c>
      <c r="G93" s="27">
        <v>100000</v>
      </c>
      <c r="H93" s="27">
        <f t="shared" si="12"/>
        <v>100000</v>
      </c>
      <c r="I93" s="50">
        <f t="shared" si="13"/>
        <v>16000</v>
      </c>
      <c r="J93" s="50">
        <f t="shared" si="14"/>
        <v>116000</v>
      </c>
      <c r="K93" s="20" t="s">
        <v>33</v>
      </c>
      <c r="L93" s="28" t="s">
        <v>161</v>
      </c>
      <c r="M93" s="28"/>
      <c r="N93" s="40"/>
      <c r="O93" s="18"/>
    </row>
    <row r="94" spans="1:15" x14ac:dyDescent="0.25">
      <c r="A94" s="39">
        <v>41</v>
      </c>
      <c r="B94" s="39"/>
      <c r="C94" s="85" t="s">
        <v>394</v>
      </c>
      <c r="D94" s="20" t="s">
        <v>31</v>
      </c>
      <c r="E94" s="28" t="s">
        <v>40</v>
      </c>
      <c r="F94" s="27">
        <v>1</v>
      </c>
      <c r="G94" s="27">
        <v>60000</v>
      </c>
      <c r="H94" s="27">
        <f t="shared" si="12"/>
        <v>60000</v>
      </c>
      <c r="I94" s="50">
        <f t="shared" si="13"/>
        <v>9600</v>
      </c>
      <c r="J94" s="50">
        <f t="shared" si="14"/>
        <v>69600</v>
      </c>
      <c r="K94" s="20" t="s">
        <v>33</v>
      </c>
      <c r="L94" s="28" t="s">
        <v>161</v>
      </c>
      <c r="M94" s="28"/>
      <c r="N94" s="40"/>
      <c r="O94" s="18"/>
    </row>
    <row r="95" spans="1:15" x14ac:dyDescent="0.25">
      <c r="A95" s="39">
        <v>42</v>
      </c>
      <c r="B95" s="39"/>
      <c r="C95" s="85" t="s">
        <v>155</v>
      </c>
      <c r="D95" s="20" t="s">
        <v>31</v>
      </c>
      <c r="E95" s="28" t="s">
        <v>40</v>
      </c>
      <c r="F95" s="27">
        <v>1</v>
      </c>
      <c r="G95" s="27">
        <v>70000</v>
      </c>
      <c r="H95" s="27">
        <f t="shared" si="12"/>
        <v>70000</v>
      </c>
      <c r="I95" s="50">
        <f t="shared" si="13"/>
        <v>11200</v>
      </c>
      <c r="J95" s="50">
        <f t="shared" si="14"/>
        <v>81200</v>
      </c>
      <c r="K95" s="20" t="s">
        <v>33</v>
      </c>
      <c r="L95" s="28" t="s">
        <v>161</v>
      </c>
      <c r="M95" s="28"/>
      <c r="N95" s="40"/>
      <c r="O95" s="18"/>
    </row>
    <row r="96" spans="1:15" x14ac:dyDescent="0.25">
      <c r="A96" s="39">
        <v>43</v>
      </c>
      <c r="B96" s="39"/>
      <c r="C96" s="85" t="s">
        <v>395</v>
      </c>
      <c r="D96" s="20" t="s">
        <v>31</v>
      </c>
      <c r="E96" s="28" t="s">
        <v>40</v>
      </c>
      <c r="F96" s="27">
        <v>1</v>
      </c>
      <c r="G96" s="27">
        <v>350000</v>
      </c>
      <c r="H96" s="27">
        <f t="shared" si="12"/>
        <v>350000</v>
      </c>
      <c r="I96" s="50">
        <f t="shared" si="13"/>
        <v>56000</v>
      </c>
      <c r="J96" s="50">
        <f t="shared" si="14"/>
        <v>406000</v>
      </c>
      <c r="K96" s="20" t="s">
        <v>33</v>
      </c>
      <c r="L96" s="28" t="s">
        <v>161</v>
      </c>
      <c r="M96" s="28"/>
      <c r="N96" s="40"/>
      <c r="O96" s="18"/>
    </row>
    <row r="97" spans="1:16" x14ac:dyDescent="0.25">
      <c r="A97" s="39">
        <v>44</v>
      </c>
      <c r="B97" s="39"/>
      <c r="C97" s="85" t="s">
        <v>396</v>
      </c>
      <c r="D97" s="20" t="s">
        <v>31</v>
      </c>
      <c r="E97" s="28" t="s">
        <v>40</v>
      </c>
      <c r="F97" s="27">
        <v>1</v>
      </c>
      <c r="G97" s="27">
        <v>500000</v>
      </c>
      <c r="H97" s="27">
        <f t="shared" si="12"/>
        <v>500000</v>
      </c>
      <c r="I97" s="50">
        <f t="shared" si="13"/>
        <v>80000</v>
      </c>
      <c r="J97" s="50">
        <f t="shared" si="14"/>
        <v>580000</v>
      </c>
      <c r="K97" s="20" t="s">
        <v>33</v>
      </c>
      <c r="L97" s="28" t="s">
        <v>161</v>
      </c>
      <c r="M97" s="28"/>
      <c r="N97" s="40"/>
      <c r="O97" s="18"/>
    </row>
    <row r="98" spans="1:16" x14ac:dyDescent="0.25">
      <c r="A98" s="39">
        <v>45</v>
      </c>
      <c r="B98" s="39"/>
      <c r="C98" s="85" t="s">
        <v>397</v>
      </c>
      <c r="D98" s="20" t="s">
        <v>31</v>
      </c>
      <c r="E98" s="28" t="s">
        <v>40</v>
      </c>
      <c r="F98" s="27">
        <v>1</v>
      </c>
      <c r="G98" s="27">
        <v>2000000</v>
      </c>
      <c r="H98" s="27">
        <f t="shared" si="12"/>
        <v>2000000</v>
      </c>
      <c r="I98" s="50">
        <f t="shared" si="13"/>
        <v>320000</v>
      </c>
      <c r="J98" s="50">
        <f t="shared" si="14"/>
        <v>2320000</v>
      </c>
      <c r="K98" s="20" t="s">
        <v>33</v>
      </c>
      <c r="L98" s="28" t="s">
        <v>161</v>
      </c>
      <c r="M98" s="28"/>
      <c r="N98" s="40"/>
      <c r="O98" s="18"/>
    </row>
    <row r="99" spans="1:16" ht="30" x14ac:dyDescent="0.25">
      <c r="A99" s="39">
        <v>46</v>
      </c>
      <c r="B99" s="39"/>
      <c r="C99" s="85" t="s">
        <v>398</v>
      </c>
      <c r="D99" s="20" t="s">
        <v>31</v>
      </c>
      <c r="E99" s="28" t="s">
        <v>40</v>
      </c>
      <c r="F99" s="27">
        <v>1</v>
      </c>
      <c r="G99" s="27">
        <v>500000</v>
      </c>
      <c r="H99" s="27">
        <f t="shared" si="12"/>
        <v>500000</v>
      </c>
      <c r="I99" s="50">
        <f t="shared" si="13"/>
        <v>80000</v>
      </c>
      <c r="J99" s="50">
        <f t="shared" si="14"/>
        <v>580000</v>
      </c>
      <c r="K99" s="20" t="s">
        <v>33</v>
      </c>
      <c r="L99" s="28" t="s">
        <v>161</v>
      </c>
      <c r="M99" s="28"/>
      <c r="N99" s="40"/>
      <c r="O99" s="18"/>
    </row>
    <row r="100" spans="1:16" ht="30" x14ac:dyDescent="0.25">
      <c r="A100" s="39">
        <v>47</v>
      </c>
      <c r="B100" s="39"/>
      <c r="C100" s="85" t="s">
        <v>414</v>
      </c>
      <c r="D100" s="20" t="s">
        <v>31</v>
      </c>
      <c r="E100" s="28" t="s">
        <v>40</v>
      </c>
      <c r="F100" s="27">
        <v>1</v>
      </c>
      <c r="G100" s="27">
        <v>320281.65999999997</v>
      </c>
      <c r="H100" s="27">
        <f t="shared" si="12"/>
        <v>320281.65999999997</v>
      </c>
      <c r="I100" s="50">
        <f t="shared" si="13"/>
        <v>51245.065599999994</v>
      </c>
      <c r="J100" s="50">
        <f t="shared" si="14"/>
        <v>371526.72559999995</v>
      </c>
      <c r="K100" s="20" t="s">
        <v>33</v>
      </c>
      <c r="L100" s="28" t="s">
        <v>161</v>
      </c>
      <c r="M100" s="28"/>
      <c r="N100" s="40"/>
      <c r="O100" s="18"/>
    </row>
    <row r="101" spans="1:16" x14ac:dyDescent="0.25">
      <c r="A101" s="39">
        <v>48</v>
      </c>
      <c r="B101" s="39"/>
      <c r="C101" s="85" t="s">
        <v>412</v>
      </c>
      <c r="D101" s="20" t="s">
        <v>31</v>
      </c>
      <c r="E101" s="28" t="s">
        <v>40</v>
      </c>
      <c r="F101" s="27">
        <v>200</v>
      </c>
      <c r="G101" s="27">
        <v>3000</v>
      </c>
      <c r="H101" s="27">
        <f t="shared" si="12"/>
        <v>600000</v>
      </c>
      <c r="I101" s="50">
        <f t="shared" si="13"/>
        <v>96000</v>
      </c>
      <c r="J101" s="50">
        <f t="shared" si="14"/>
        <v>696000</v>
      </c>
      <c r="K101" s="20" t="s">
        <v>33</v>
      </c>
      <c r="L101" s="28" t="s">
        <v>161</v>
      </c>
      <c r="M101" s="28"/>
      <c r="N101" s="40"/>
      <c r="O101" s="18"/>
    </row>
    <row r="102" spans="1:16" x14ac:dyDescent="0.25">
      <c r="A102" s="39">
        <v>49</v>
      </c>
      <c r="B102" s="39"/>
      <c r="C102" s="48" t="s">
        <v>399</v>
      </c>
      <c r="D102" s="20" t="s">
        <v>31</v>
      </c>
      <c r="E102" s="28" t="s">
        <v>40</v>
      </c>
      <c r="F102" s="27">
        <v>1</v>
      </c>
      <c r="G102" s="27">
        <v>500000</v>
      </c>
      <c r="H102" s="27">
        <f t="shared" si="12"/>
        <v>500000</v>
      </c>
      <c r="I102" s="50">
        <f t="shared" si="13"/>
        <v>80000</v>
      </c>
      <c r="J102" s="50">
        <f t="shared" si="14"/>
        <v>580000</v>
      </c>
      <c r="K102" s="20" t="s">
        <v>33</v>
      </c>
      <c r="L102" s="28" t="s">
        <v>161</v>
      </c>
      <c r="M102" s="28"/>
      <c r="N102" s="40"/>
      <c r="O102" s="18"/>
    </row>
    <row r="103" spans="1:16" x14ac:dyDescent="0.25">
      <c r="A103" s="39">
        <v>50</v>
      </c>
      <c r="B103" s="39"/>
      <c r="C103" s="48" t="s">
        <v>400</v>
      </c>
      <c r="D103" s="20" t="s">
        <v>31</v>
      </c>
      <c r="E103" s="28" t="s">
        <v>40</v>
      </c>
      <c r="F103" s="27">
        <v>1</v>
      </c>
      <c r="G103" s="27">
        <v>50000</v>
      </c>
      <c r="H103" s="27">
        <f t="shared" si="12"/>
        <v>50000</v>
      </c>
      <c r="I103" s="50">
        <f t="shared" si="13"/>
        <v>8000</v>
      </c>
      <c r="J103" s="50">
        <f t="shared" si="14"/>
        <v>58000</v>
      </c>
      <c r="K103" s="20" t="s">
        <v>33</v>
      </c>
      <c r="L103" s="28" t="s">
        <v>161</v>
      </c>
      <c r="M103" s="28"/>
      <c r="N103" s="40"/>
      <c r="O103" s="18"/>
    </row>
    <row r="104" spans="1:16" x14ac:dyDescent="0.25">
      <c r="A104" s="39">
        <v>51</v>
      </c>
      <c r="B104" s="39"/>
      <c r="C104" s="92" t="s">
        <v>401</v>
      </c>
      <c r="D104" s="20" t="s">
        <v>31</v>
      </c>
      <c r="E104" s="28" t="s">
        <v>40</v>
      </c>
      <c r="F104" s="27">
        <v>1</v>
      </c>
      <c r="G104" s="27">
        <v>50000</v>
      </c>
      <c r="H104" s="27">
        <f t="shared" si="12"/>
        <v>50000</v>
      </c>
      <c r="I104" s="50">
        <f t="shared" si="13"/>
        <v>8000</v>
      </c>
      <c r="J104" s="50">
        <f t="shared" si="14"/>
        <v>58000</v>
      </c>
      <c r="K104" s="20" t="s">
        <v>33</v>
      </c>
      <c r="L104" s="28" t="s">
        <v>161</v>
      </c>
      <c r="M104" s="28"/>
      <c r="N104" s="40"/>
      <c r="O104" s="18"/>
    </row>
    <row r="105" spans="1:16" x14ac:dyDescent="0.25">
      <c r="A105" s="39">
        <v>52</v>
      </c>
      <c r="B105" s="39"/>
      <c r="C105" s="106" t="s">
        <v>402</v>
      </c>
      <c r="D105" s="20" t="s">
        <v>31</v>
      </c>
      <c r="E105" s="28" t="s">
        <v>40</v>
      </c>
      <c r="F105" s="27">
        <v>1</v>
      </c>
      <c r="G105" s="27">
        <v>50000</v>
      </c>
      <c r="H105" s="27">
        <f t="shared" si="12"/>
        <v>50000</v>
      </c>
      <c r="I105" s="50">
        <f t="shared" si="13"/>
        <v>8000</v>
      </c>
      <c r="J105" s="50">
        <f t="shared" si="14"/>
        <v>58000</v>
      </c>
      <c r="K105" s="20" t="s">
        <v>33</v>
      </c>
      <c r="L105" s="28" t="s">
        <v>161</v>
      </c>
      <c r="M105" s="28"/>
      <c r="N105" s="40"/>
      <c r="O105" s="18"/>
    </row>
    <row r="106" spans="1:16" ht="30" x14ac:dyDescent="0.25">
      <c r="A106" s="39">
        <v>53</v>
      </c>
      <c r="B106" s="39"/>
      <c r="C106" s="86" t="s">
        <v>403</v>
      </c>
      <c r="D106" s="20" t="s">
        <v>31</v>
      </c>
      <c r="E106" s="28" t="s">
        <v>40</v>
      </c>
      <c r="F106" s="27">
        <v>6</v>
      </c>
      <c r="G106" s="27">
        <v>426000</v>
      </c>
      <c r="H106" s="27">
        <f t="shared" si="12"/>
        <v>2556000</v>
      </c>
      <c r="I106" s="50">
        <f t="shared" si="13"/>
        <v>408960</v>
      </c>
      <c r="J106" s="50">
        <f t="shared" si="14"/>
        <v>2964960</v>
      </c>
      <c r="K106" s="20" t="s">
        <v>33</v>
      </c>
      <c r="L106" s="28" t="s">
        <v>161</v>
      </c>
      <c r="M106" s="28"/>
      <c r="N106" s="40"/>
      <c r="O106" s="18"/>
    </row>
    <row r="107" spans="1:16" x14ac:dyDescent="0.25">
      <c r="A107" s="39">
        <v>54</v>
      </c>
      <c r="B107" s="39"/>
      <c r="C107" s="86" t="s">
        <v>404</v>
      </c>
      <c r="D107" s="20" t="s">
        <v>31</v>
      </c>
      <c r="E107" s="28" t="s">
        <v>40</v>
      </c>
      <c r="F107" s="27">
        <v>1</v>
      </c>
      <c r="G107" s="27">
        <v>2820000.45</v>
      </c>
      <c r="H107" s="27">
        <f t="shared" si="12"/>
        <v>2820000.45</v>
      </c>
      <c r="I107" s="50">
        <f t="shared" si="13"/>
        <v>451200.07200000004</v>
      </c>
      <c r="J107" s="50">
        <f t="shared" si="14"/>
        <v>3271200.5220000003</v>
      </c>
      <c r="K107" s="20" t="s">
        <v>33</v>
      </c>
      <c r="L107" s="28" t="s">
        <v>161</v>
      </c>
      <c r="M107" s="28"/>
      <c r="N107" s="40"/>
      <c r="O107" s="18"/>
    </row>
    <row r="108" spans="1:16" x14ac:dyDescent="0.25">
      <c r="A108" s="39">
        <v>55</v>
      </c>
      <c r="B108" s="39"/>
      <c r="C108" s="86" t="s">
        <v>405</v>
      </c>
      <c r="D108" s="20" t="s">
        <v>31</v>
      </c>
      <c r="E108" s="28" t="s">
        <v>40</v>
      </c>
      <c r="F108" s="27">
        <v>1</v>
      </c>
      <c r="G108" s="27">
        <v>500000</v>
      </c>
      <c r="H108" s="27">
        <f t="shared" si="12"/>
        <v>500000</v>
      </c>
      <c r="I108" s="50">
        <f t="shared" si="13"/>
        <v>80000</v>
      </c>
      <c r="J108" s="50">
        <f t="shared" si="14"/>
        <v>580000</v>
      </c>
      <c r="K108" s="20" t="s">
        <v>33</v>
      </c>
      <c r="L108" s="28" t="s">
        <v>161</v>
      </c>
      <c r="M108" s="28"/>
      <c r="N108" s="40"/>
      <c r="O108" s="18"/>
    </row>
    <row r="109" spans="1:16" x14ac:dyDescent="0.25">
      <c r="A109" s="39">
        <v>56</v>
      </c>
      <c r="B109" s="39"/>
      <c r="C109" s="86" t="s">
        <v>406</v>
      </c>
      <c r="D109" s="20" t="s">
        <v>31</v>
      </c>
      <c r="E109" s="28" t="s">
        <v>40</v>
      </c>
      <c r="F109" s="27">
        <v>1</v>
      </c>
      <c r="G109" s="27">
        <v>300000</v>
      </c>
      <c r="H109" s="27">
        <f t="shared" si="12"/>
        <v>300000</v>
      </c>
      <c r="I109" s="50">
        <f t="shared" si="13"/>
        <v>48000</v>
      </c>
      <c r="J109" s="50">
        <f t="shared" si="14"/>
        <v>348000</v>
      </c>
      <c r="K109" s="20" t="s">
        <v>33</v>
      </c>
      <c r="L109" s="28" t="s">
        <v>161</v>
      </c>
      <c r="M109" s="28"/>
      <c r="N109" s="40"/>
      <c r="O109" s="18"/>
    </row>
    <row r="110" spans="1:16" x14ac:dyDescent="0.25">
      <c r="A110" s="39">
        <v>57</v>
      </c>
      <c r="B110" s="39"/>
      <c r="C110" s="86" t="s">
        <v>407</v>
      </c>
      <c r="D110" s="20" t="s">
        <v>31</v>
      </c>
      <c r="E110" s="28" t="s">
        <v>40</v>
      </c>
      <c r="F110" s="27">
        <v>1</v>
      </c>
      <c r="G110" s="27">
        <v>5591.51</v>
      </c>
      <c r="H110" s="27">
        <f t="shared" si="12"/>
        <v>5591.51</v>
      </c>
      <c r="I110" s="50">
        <f t="shared" si="13"/>
        <v>894.64160000000004</v>
      </c>
      <c r="J110" s="50">
        <f t="shared" si="14"/>
        <v>6486.1516000000001</v>
      </c>
      <c r="K110" s="20" t="s">
        <v>33</v>
      </c>
      <c r="L110" s="28" t="s">
        <v>161</v>
      </c>
      <c r="M110" s="28"/>
      <c r="N110" s="40"/>
      <c r="O110" s="18"/>
      <c r="P110" s="4" t="s">
        <v>417</v>
      </c>
    </row>
    <row r="111" spans="1:16" x14ac:dyDescent="0.25">
      <c r="A111" s="39">
        <v>58</v>
      </c>
      <c r="B111" s="39"/>
      <c r="C111" s="90" t="s">
        <v>419</v>
      </c>
      <c r="D111" s="20" t="s">
        <v>31</v>
      </c>
      <c r="E111" s="28" t="s">
        <v>40</v>
      </c>
      <c r="F111" s="27">
        <v>12</v>
      </c>
      <c r="G111" s="27">
        <v>250000</v>
      </c>
      <c r="H111" s="27">
        <f t="shared" si="12"/>
        <v>3000000</v>
      </c>
      <c r="I111" s="50">
        <f t="shared" si="13"/>
        <v>480000</v>
      </c>
      <c r="J111" s="50">
        <f t="shared" si="14"/>
        <v>3480000</v>
      </c>
      <c r="K111" s="20" t="s">
        <v>33</v>
      </c>
      <c r="L111" s="28" t="s">
        <v>161</v>
      </c>
      <c r="M111" s="28"/>
      <c r="N111" s="40"/>
      <c r="O111" s="18"/>
    </row>
    <row r="112" spans="1:16" x14ac:dyDescent="0.25">
      <c r="A112" s="39">
        <v>59</v>
      </c>
      <c r="B112" s="39"/>
      <c r="C112" s="86" t="s">
        <v>420</v>
      </c>
      <c r="D112" s="20" t="s">
        <v>31</v>
      </c>
      <c r="E112" s="28" t="s">
        <v>40</v>
      </c>
      <c r="F112" s="27">
        <v>700</v>
      </c>
      <c r="G112" s="27">
        <v>432</v>
      </c>
      <c r="H112" s="27">
        <f t="shared" si="12"/>
        <v>302400</v>
      </c>
      <c r="I112" s="50">
        <f t="shared" si="13"/>
        <v>48384</v>
      </c>
      <c r="J112" s="50">
        <f t="shared" si="14"/>
        <v>350784</v>
      </c>
      <c r="K112" s="20" t="s">
        <v>33</v>
      </c>
      <c r="L112" s="28" t="s">
        <v>161</v>
      </c>
      <c r="M112" s="28"/>
      <c r="N112" s="40"/>
      <c r="O112" s="18"/>
    </row>
    <row r="113" spans="1:16" x14ac:dyDescent="0.25">
      <c r="A113" s="39">
        <v>60</v>
      </c>
      <c r="B113" s="39"/>
      <c r="C113" s="86" t="s">
        <v>408</v>
      </c>
      <c r="D113" s="20" t="s">
        <v>31</v>
      </c>
      <c r="E113" s="28" t="s">
        <v>40</v>
      </c>
      <c r="F113" s="27">
        <v>1</v>
      </c>
      <c r="G113" s="27">
        <v>650000</v>
      </c>
      <c r="H113" s="27">
        <f t="shared" si="12"/>
        <v>650000</v>
      </c>
      <c r="I113" s="50">
        <f t="shared" si="13"/>
        <v>104000</v>
      </c>
      <c r="J113" s="50">
        <f t="shared" si="14"/>
        <v>754000</v>
      </c>
      <c r="K113" s="20" t="s">
        <v>33</v>
      </c>
      <c r="L113" s="28" t="s">
        <v>161</v>
      </c>
      <c r="M113" s="28"/>
      <c r="N113" s="40"/>
      <c r="O113" s="18"/>
    </row>
    <row r="114" spans="1:16" x14ac:dyDescent="0.25">
      <c r="A114" s="39">
        <v>61</v>
      </c>
      <c r="B114" s="39"/>
      <c r="C114" s="110" t="s">
        <v>424</v>
      </c>
      <c r="D114" s="20"/>
      <c r="E114" s="28" t="s">
        <v>40</v>
      </c>
      <c r="F114" s="27">
        <v>1</v>
      </c>
      <c r="G114" s="27">
        <v>1689000</v>
      </c>
      <c r="H114" s="27">
        <f t="shared" si="12"/>
        <v>1689000</v>
      </c>
      <c r="I114" s="50">
        <f t="shared" si="13"/>
        <v>270240</v>
      </c>
      <c r="J114" s="50">
        <f t="shared" si="14"/>
        <v>1959240</v>
      </c>
      <c r="K114" s="28" t="s">
        <v>33</v>
      </c>
      <c r="L114" s="28" t="s">
        <v>425</v>
      </c>
      <c r="M114" s="104"/>
      <c r="N114" s="10"/>
      <c r="O114" s="10"/>
    </row>
    <row r="115" spans="1:16" x14ac:dyDescent="0.25">
      <c r="A115" s="88">
        <v>62</v>
      </c>
      <c r="B115" s="26"/>
      <c r="C115" s="90" t="s">
        <v>426</v>
      </c>
      <c r="D115" s="20" t="s">
        <v>31</v>
      </c>
      <c r="E115" s="28" t="s">
        <v>40</v>
      </c>
      <c r="F115" s="49">
        <v>1</v>
      </c>
      <c r="G115" s="49">
        <v>100000</v>
      </c>
      <c r="H115" s="27">
        <f>F115*G115</f>
        <v>100000</v>
      </c>
      <c r="I115" s="50">
        <f>H115*16%</f>
        <v>16000</v>
      </c>
      <c r="J115" s="50">
        <f>H115+I115</f>
        <v>116000</v>
      </c>
      <c r="K115" s="20" t="s">
        <v>297</v>
      </c>
      <c r="L115" s="28" t="s">
        <v>161</v>
      </c>
      <c r="M115" s="26"/>
      <c r="N115" s="26"/>
      <c r="O115" s="67"/>
    </row>
    <row r="116" spans="1:16" x14ac:dyDescent="0.25">
      <c r="A116" s="41"/>
      <c r="B116" s="41" t="s">
        <v>35</v>
      </c>
      <c r="C116" s="41" t="s">
        <v>170</v>
      </c>
      <c r="D116" s="37"/>
      <c r="E116" s="37"/>
      <c r="F116" s="44"/>
      <c r="G116" s="44"/>
      <c r="H116" s="44">
        <f>SUM(H54:H115)</f>
        <v>49881173.619999997</v>
      </c>
      <c r="I116" s="44">
        <f t="shared" ref="I116:J116" si="15">SUM(I54:I115)</f>
        <v>7980987.7791999998</v>
      </c>
      <c r="J116" s="44">
        <f t="shared" si="15"/>
        <v>57862161.3992</v>
      </c>
      <c r="K116" s="87"/>
      <c r="L116" s="41"/>
      <c r="M116" s="37"/>
      <c r="N116" s="45"/>
      <c r="O116" s="18"/>
      <c r="P116" s="17"/>
    </row>
    <row r="117" spans="1:16" x14ac:dyDescent="0.25">
      <c r="A117" s="129" t="s">
        <v>171</v>
      </c>
      <c r="B117" s="130"/>
      <c r="C117" s="130"/>
      <c r="D117" s="130"/>
      <c r="E117" s="130"/>
      <c r="F117" s="130"/>
      <c r="G117" s="130"/>
      <c r="H117" s="130"/>
      <c r="I117" s="130"/>
      <c r="J117" s="130"/>
      <c r="K117" s="130"/>
      <c r="L117" s="130"/>
      <c r="M117" s="130"/>
      <c r="N117" s="130"/>
      <c r="O117" s="131"/>
    </row>
    <row r="118" spans="1:16" x14ac:dyDescent="0.25">
      <c r="A118" s="88">
        <v>1</v>
      </c>
      <c r="B118" s="26"/>
      <c r="C118" s="89" t="s">
        <v>257</v>
      </c>
      <c r="D118" s="20" t="s">
        <v>174</v>
      </c>
      <c r="E118" s="28" t="s">
        <v>40</v>
      </c>
      <c r="F118" s="49">
        <v>7</v>
      </c>
      <c r="G118" s="49">
        <v>1100</v>
      </c>
      <c r="H118" s="27">
        <f t="shared" ref="H118:H181" si="16">F118*G118</f>
        <v>7700</v>
      </c>
      <c r="I118" s="50">
        <f>H118*16%</f>
        <v>1232</v>
      </c>
      <c r="J118" s="50">
        <f t="shared" ref="J118:J181" si="17">H118+I118</f>
        <v>8932</v>
      </c>
      <c r="K118" s="20" t="s">
        <v>297</v>
      </c>
      <c r="L118" s="28" t="s">
        <v>161</v>
      </c>
      <c r="M118" s="26"/>
      <c r="N118" s="26"/>
      <c r="O118" s="67"/>
    </row>
    <row r="119" spans="1:16" x14ac:dyDescent="0.25">
      <c r="A119" s="88">
        <v>2</v>
      </c>
      <c r="B119" s="26"/>
      <c r="C119" s="89" t="s">
        <v>258</v>
      </c>
      <c r="D119" s="20" t="s">
        <v>174</v>
      </c>
      <c r="E119" s="28" t="s">
        <v>40</v>
      </c>
      <c r="F119" s="49">
        <v>7</v>
      </c>
      <c r="G119" s="49">
        <v>800</v>
      </c>
      <c r="H119" s="27">
        <f t="shared" si="16"/>
        <v>5600</v>
      </c>
      <c r="I119" s="50">
        <f t="shared" ref="I119:I182" si="18">H119*16%</f>
        <v>896</v>
      </c>
      <c r="J119" s="50">
        <f t="shared" si="17"/>
        <v>6496</v>
      </c>
      <c r="K119" s="20" t="s">
        <v>297</v>
      </c>
      <c r="L119" s="28" t="s">
        <v>161</v>
      </c>
      <c r="M119" s="26"/>
      <c r="N119" s="26"/>
      <c r="O119" s="67"/>
    </row>
    <row r="120" spans="1:16" x14ac:dyDescent="0.25">
      <c r="A120" s="88">
        <v>3</v>
      </c>
      <c r="B120" s="26"/>
      <c r="C120" s="89" t="s">
        <v>259</v>
      </c>
      <c r="D120" s="20" t="s">
        <v>174</v>
      </c>
      <c r="E120" s="28" t="s">
        <v>40</v>
      </c>
      <c r="F120" s="49">
        <v>1</v>
      </c>
      <c r="G120" s="49">
        <v>8500</v>
      </c>
      <c r="H120" s="27">
        <f t="shared" si="16"/>
        <v>8500</v>
      </c>
      <c r="I120" s="50">
        <f t="shared" si="18"/>
        <v>1360</v>
      </c>
      <c r="J120" s="50">
        <f t="shared" si="17"/>
        <v>9860</v>
      </c>
      <c r="K120" s="20" t="s">
        <v>297</v>
      </c>
      <c r="L120" s="28" t="s">
        <v>161</v>
      </c>
      <c r="M120" s="26"/>
      <c r="N120" s="26"/>
      <c r="O120" s="67"/>
    </row>
    <row r="121" spans="1:16" x14ac:dyDescent="0.25">
      <c r="A121" s="88">
        <v>4</v>
      </c>
      <c r="B121" s="26"/>
      <c r="C121" s="89" t="s">
        <v>260</v>
      </c>
      <c r="D121" s="20" t="s">
        <v>174</v>
      </c>
      <c r="E121" s="28" t="s">
        <v>40</v>
      </c>
      <c r="F121" s="49">
        <v>2</v>
      </c>
      <c r="G121" s="49">
        <v>5000</v>
      </c>
      <c r="H121" s="27">
        <f t="shared" si="16"/>
        <v>10000</v>
      </c>
      <c r="I121" s="50">
        <f t="shared" si="18"/>
        <v>1600</v>
      </c>
      <c r="J121" s="50">
        <f t="shared" si="17"/>
        <v>11600</v>
      </c>
      <c r="K121" s="20" t="s">
        <v>297</v>
      </c>
      <c r="L121" s="28" t="s">
        <v>161</v>
      </c>
      <c r="M121" s="26"/>
      <c r="N121" s="26"/>
      <c r="O121" s="67"/>
    </row>
    <row r="122" spans="1:16" x14ac:dyDescent="0.25">
      <c r="A122" s="88">
        <v>5</v>
      </c>
      <c r="B122" s="26"/>
      <c r="C122" s="90" t="s">
        <v>176</v>
      </c>
      <c r="D122" s="20" t="s">
        <v>174</v>
      </c>
      <c r="E122" s="28" t="s">
        <v>40</v>
      </c>
      <c r="F122" s="49">
        <v>10</v>
      </c>
      <c r="G122" s="49">
        <v>850</v>
      </c>
      <c r="H122" s="27">
        <f t="shared" si="16"/>
        <v>8500</v>
      </c>
      <c r="I122" s="50">
        <f t="shared" si="18"/>
        <v>1360</v>
      </c>
      <c r="J122" s="50">
        <f t="shared" si="17"/>
        <v>9860</v>
      </c>
      <c r="K122" s="20" t="s">
        <v>297</v>
      </c>
      <c r="L122" s="28" t="s">
        <v>161</v>
      </c>
      <c r="M122" s="26"/>
      <c r="N122" s="26"/>
      <c r="O122" s="67"/>
    </row>
    <row r="123" spans="1:16" x14ac:dyDescent="0.25">
      <c r="A123" s="88">
        <v>6</v>
      </c>
      <c r="B123" s="26"/>
      <c r="C123" s="90" t="s">
        <v>261</v>
      </c>
      <c r="D123" s="20" t="s">
        <v>174</v>
      </c>
      <c r="E123" s="28" t="s">
        <v>40</v>
      </c>
      <c r="F123" s="49">
        <v>30</v>
      </c>
      <c r="G123" s="49">
        <v>850</v>
      </c>
      <c r="H123" s="27">
        <f t="shared" si="16"/>
        <v>25500</v>
      </c>
      <c r="I123" s="50">
        <f t="shared" si="18"/>
        <v>4080</v>
      </c>
      <c r="J123" s="50">
        <f t="shared" si="17"/>
        <v>29580</v>
      </c>
      <c r="K123" s="20" t="s">
        <v>297</v>
      </c>
      <c r="L123" s="28" t="s">
        <v>161</v>
      </c>
      <c r="M123" s="26"/>
      <c r="N123" s="26"/>
      <c r="O123" s="67"/>
    </row>
    <row r="124" spans="1:16" x14ac:dyDescent="0.25">
      <c r="A124" s="88">
        <v>7</v>
      </c>
      <c r="B124" s="26"/>
      <c r="C124" s="90" t="s">
        <v>262</v>
      </c>
      <c r="D124" s="20" t="s">
        <v>174</v>
      </c>
      <c r="E124" s="28" t="s">
        <v>40</v>
      </c>
      <c r="F124" s="49">
        <v>10</v>
      </c>
      <c r="G124" s="49">
        <v>950</v>
      </c>
      <c r="H124" s="27">
        <f t="shared" si="16"/>
        <v>9500</v>
      </c>
      <c r="I124" s="50">
        <f t="shared" si="18"/>
        <v>1520</v>
      </c>
      <c r="J124" s="50">
        <f t="shared" si="17"/>
        <v>11020</v>
      </c>
      <c r="K124" s="20" t="s">
        <v>297</v>
      </c>
      <c r="L124" s="28" t="s">
        <v>161</v>
      </c>
      <c r="M124" s="26"/>
      <c r="N124" s="26"/>
      <c r="O124" s="67"/>
    </row>
    <row r="125" spans="1:16" x14ac:dyDescent="0.25">
      <c r="A125" s="88">
        <v>8</v>
      </c>
      <c r="B125" s="26"/>
      <c r="C125" s="90" t="s">
        <v>263</v>
      </c>
      <c r="D125" s="20" t="s">
        <v>174</v>
      </c>
      <c r="E125" s="28" t="s">
        <v>40</v>
      </c>
      <c r="F125" s="49">
        <v>10</v>
      </c>
      <c r="G125" s="49">
        <v>1000</v>
      </c>
      <c r="H125" s="27">
        <f t="shared" si="16"/>
        <v>10000</v>
      </c>
      <c r="I125" s="50">
        <f t="shared" si="18"/>
        <v>1600</v>
      </c>
      <c r="J125" s="50">
        <f t="shared" si="17"/>
        <v>11600</v>
      </c>
      <c r="K125" s="20" t="s">
        <v>297</v>
      </c>
      <c r="L125" s="28" t="s">
        <v>161</v>
      </c>
      <c r="M125" s="26"/>
      <c r="N125" s="26"/>
      <c r="O125" s="67"/>
    </row>
    <row r="126" spans="1:16" x14ac:dyDescent="0.25">
      <c r="A126" s="88">
        <v>9</v>
      </c>
      <c r="B126" s="26"/>
      <c r="C126" s="90" t="s">
        <v>191</v>
      </c>
      <c r="D126" s="20" t="s">
        <v>174</v>
      </c>
      <c r="E126" s="28" t="s">
        <v>40</v>
      </c>
      <c r="F126" s="49">
        <v>30</v>
      </c>
      <c r="G126" s="49">
        <v>1500</v>
      </c>
      <c r="H126" s="27">
        <f t="shared" si="16"/>
        <v>45000</v>
      </c>
      <c r="I126" s="50">
        <f t="shared" si="18"/>
        <v>7200</v>
      </c>
      <c r="J126" s="50">
        <f t="shared" si="17"/>
        <v>52200</v>
      </c>
      <c r="K126" s="20" t="s">
        <v>297</v>
      </c>
      <c r="L126" s="28" t="s">
        <v>161</v>
      </c>
      <c r="M126" s="26"/>
      <c r="N126" s="26"/>
      <c r="O126" s="67"/>
    </row>
    <row r="127" spans="1:16" x14ac:dyDescent="0.25">
      <c r="A127" s="88">
        <v>10</v>
      </c>
      <c r="B127" s="26"/>
      <c r="C127" s="90" t="s">
        <v>264</v>
      </c>
      <c r="D127" s="20" t="s">
        <v>174</v>
      </c>
      <c r="E127" s="28" t="s">
        <v>40</v>
      </c>
      <c r="F127" s="49">
        <v>10</v>
      </c>
      <c r="G127" s="49">
        <v>900</v>
      </c>
      <c r="H127" s="27">
        <f t="shared" si="16"/>
        <v>9000</v>
      </c>
      <c r="I127" s="50">
        <f t="shared" si="18"/>
        <v>1440</v>
      </c>
      <c r="J127" s="50">
        <f t="shared" si="17"/>
        <v>10440</v>
      </c>
      <c r="K127" s="20" t="s">
        <v>297</v>
      </c>
      <c r="L127" s="28" t="s">
        <v>161</v>
      </c>
      <c r="M127" s="26"/>
      <c r="N127" s="26"/>
      <c r="O127" s="67"/>
    </row>
    <row r="128" spans="1:16" x14ac:dyDescent="0.25">
      <c r="A128" s="88">
        <v>11</v>
      </c>
      <c r="B128" s="26"/>
      <c r="C128" s="90" t="s">
        <v>265</v>
      </c>
      <c r="D128" s="20" t="s">
        <v>174</v>
      </c>
      <c r="E128" s="28" t="s">
        <v>40</v>
      </c>
      <c r="F128" s="49">
        <v>10</v>
      </c>
      <c r="G128" s="49">
        <v>950</v>
      </c>
      <c r="H128" s="27">
        <f t="shared" si="16"/>
        <v>9500</v>
      </c>
      <c r="I128" s="50">
        <f t="shared" si="18"/>
        <v>1520</v>
      </c>
      <c r="J128" s="50">
        <f t="shared" si="17"/>
        <v>11020</v>
      </c>
      <c r="K128" s="20" t="s">
        <v>297</v>
      </c>
      <c r="L128" s="28" t="s">
        <v>161</v>
      </c>
      <c r="M128" s="26"/>
      <c r="N128" s="26"/>
      <c r="O128" s="67"/>
    </row>
    <row r="129" spans="1:15" x14ac:dyDescent="0.25">
      <c r="A129" s="88">
        <v>12</v>
      </c>
      <c r="B129" s="26"/>
      <c r="C129" s="90" t="s">
        <v>266</v>
      </c>
      <c r="D129" s="20" t="s">
        <v>174</v>
      </c>
      <c r="E129" s="28" t="s">
        <v>40</v>
      </c>
      <c r="F129" s="49">
        <v>10</v>
      </c>
      <c r="G129" s="49">
        <v>950</v>
      </c>
      <c r="H129" s="27">
        <f t="shared" si="16"/>
        <v>9500</v>
      </c>
      <c r="I129" s="50">
        <f t="shared" si="18"/>
        <v>1520</v>
      </c>
      <c r="J129" s="50">
        <f t="shared" si="17"/>
        <v>11020</v>
      </c>
      <c r="K129" s="20" t="s">
        <v>297</v>
      </c>
      <c r="L129" s="28" t="s">
        <v>161</v>
      </c>
      <c r="M129" s="26"/>
      <c r="N129" s="26"/>
      <c r="O129" s="67"/>
    </row>
    <row r="130" spans="1:15" x14ac:dyDescent="0.25">
      <c r="A130" s="88">
        <v>13</v>
      </c>
      <c r="B130" s="26"/>
      <c r="C130" s="90" t="s">
        <v>267</v>
      </c>
      <c r="D130" s="20" t="s">
        <v>174</v>
      </c>
      <c r="E130" s="28" t="s">
        <v>40</v>
      </c>
      <c r="F130" s="49">
        <v>10</v>
      </c>
      <c r="G130" s="49">
        <v>1050</v>
      </c>
      <c r="H130" s="27">
        <f t="shared" si="16"/>
        <v>10500</v>
      </c>
      <c r="I130" s="50">
        <f t="shared" si="18"/>
        <v>1680</v>
      </c>
      <c r="J130" s="50">
        <f t="shared" si="17"/>
        <v>12180</v>
      </c>
      <c r="K130" s="20" t="s">
        <v>297</v>
      </c>
      <c r="L130" s="28" t="s">
        <v>161</v>
      </c>
      <c r="M130" s="26"/>
      <c r="N130" s="26"/>
      <c r="O130" s="67"/>
    </row>
    <row r="131" spans="1:15" x14ac:dyDescent="0.25">
      <c r="A131" s="88">
        <v>14</v>
      </c>
      <c r="B131" s="26"/>
      <c r="C131" s="90" t="s">
        <v>268</v>
      </c>
      <c r="D131" s="20" t="s">
        <v>174</v>
      </c>
      <c r="E131" s="28" t="s">
        <v>40</v>
      </c>
      <c r="F131" s="49">
        <v>25</v>
      </c>
      <c r="G131" s="49">
        <v>1000</v>
      </c>
      <c r="H131" s="27">
        <f t="shared" si="16"/>
        <v>25000</v>
      </c>
      <c r="I131" s="50">
        <f t="shared" si="18"/>
        <v>4000</v>
      </c>
      <c r="J131" s="50">
        <f t="shared" si="17"/>
        <v>29000</v>
      </c>
      <c r="K131" s="20" t="s">
        <v>297</v>
      </c>
      <c r="L131" s="28" t="s">
        <v>161</v>
      </c>
      <c r="M131" s="26"/>
      <c r="N131" s="26"/>
      <c r="O131" s="67"/>
    </row>
    <row r="132" spans="1:15" x14ac:dyDescent="0.25">
      <c r="A132" s="88">
        <v>15</v>
      </c>
      <c r="B132" s="26"/>
      <c r="C132" s="89" t="s">
        <v>269</v>
      </c>
      <c r="D132" s="20" t="s">
        <v>174</v>
      </c>
      <c r="E132" s="28" t="s">
        <v>40</v>
      </c>
      <c r="F132" s="49">
        <v>7</v>
      </c>
      <c r="G132" s="49">
        <v>1100</v>
      </c>
      <c r="H132" s="27">
        <f t="shared" si="16"/>
        <v>7700</v>
      </c>
      <c r="I132" s="50">
        <f t="shared" si="18"/>
        <v>1232</v>
      </c>
      <c r="J132" s="50">
        <f t="shared" si="17"/>
        <v>8932</v>
      </c>
      <c r="K132" s="20" t="s">
        <v>297</v>
      </c>
      <c r="L132" s="28" t="s">
        <v>161</v>
      </c>
      <c r="M132" s="26"/>
      <c r="N132" s="26"/>
      <c r="O132" s="67"/>
    </row>
    <row r="133" spans="1:15" x14ac:dyDescent="0.25">
      <c r="A133" s="88">
        <v>16</v>
      </c>
      <c r="B133" s="26"/>
      <c r="C133" s="90" t="s">
        <v>270</v>
      </c>
      <c r="D133" s="20" t="s">
        <v>174</v>
      </c>
      <c r="E133" s="28" t="s">
        <v>40</v>
      </c>
      <c r="F133" s="49">
        <v>25</v>
      </c>
      <c r="G133" s="49">
        <v>500</v>
      </c>
      <c r="H133" s="27">
        <f t="shared" si="16"/>
        <v>12500</v>
      </c>
      <c r="I133" s="50">
        <f t="shared" si="18"/>
        <v>2000</v>
      </c>
      <c r="J133" s="50">
        <f t="shared" si="17"/>
        <v>14500</v>
      </c>
      <c r="K133" s="20" t="s">
        <v>297</v>
      </c>
      <c r="L133" s="28" t="s">
        <v>161</v>
      </c>
      <c r="M133" s="26"/>
      <c r="N133" s="26"/>
      <c r="O133" s="67"/>
    </row>
    <row r="134" spans="1:15" ht="31.5" x14ac:dyDescent="0.25">
      <c r="A134" s="88">
        <v>17</v>
      </c>
      <c r="B134" s="91"/>
      <c r="C134" s="90" t="s">
        <v>271</v>
      </c>
      <c r="D134" s="20" t="s">
        <v>174</v>
      </c>
      <c r="E134" s="28" t="s">
        <v>40</v>
      </c>
      <c r="F134" s="49">
        <v>30</v>
      </c>
      <c r="G134" s="49">
        <v>6000</v>
      </c>
      <c r="H134" s="27">
        <f t="shared" si="16"/>
        <v>180000</v>
      </c>
      <c r="I134" s="50">
        <f t="shared" si="18"/>
        <v>28800</v>
      </c>
      <c r="J134" s="50">
        <f>H134+I134</f>
        <v>208800</v>
      </c>
      <c r="K134" s="20" t="s">
        <v>297</v>
      </c>
      <c r="L134" s="28" t="s">
        <v>161</v>
      </c>
      <c r="M134" s="26"/>
      <c r="N134" s="26"/>
      <c r="O134" s="67"/>
    </row>
    <row r="135" spans="1:15" ht="31.5" x14ac:dyDescent="0.25">
      <c r="A135" s="88">
        <v>18</v>
      </c>
      <c r="B135" s="91"/>
      <c r="C135" s="90" t="s">
        <v>272</v>
      </c>
      <c r="D135" s="20" t="s">
        <v>174</v>
      </c>
      <c r="E135" s="28" t="s">
        <v>40</v>
      </c>
      <c r="F135" s="49">
        <v>40</v>
      </c>
      <c r="G135" s="49">
        <v>5500</v>
      </c>
      <c r="H135" s="27">
        <f t="shared" si="16"/>
        <v>220000</v>
      </c>
      <c r="I135" s="50">
        <f t="shared" si="18"/>
        <v>35200</v>
      </c>
      <c r="J135" s="50">
        <f t="shared" si="17"/>
        <v>255200</v>
      </c>
      <c r="K135" s="20" t="s">
        <v>297</v>
      </c>
      <c r="L135" s="28" t="s">
        <v>161</v>
      </c>
      <c r="M135" s="26"/>
      <c r="N135" s="26"/>
      <c r="O135" s="67"/>
    </row>
    <row r="136" spans="1:15" x14ac:dyDescent="0.25">
      <c r="A136" s="88">
        <v>19</v>
      </c>
      <c r="B136" s="26"/>
      <c r="C136" s="90" t="s">
        <v>298</v>
      </c>
      <c r="D136" s="20" t="s">
        <v>174</v>
      </c>
      <c r="E136" s="28" t="s">
        <v>40</v>
      </c>
      <c r="F136" s="49">
        <v>5</v>
      </c>
      <c r="G136" s="49">
        <v>3500</v>
      </c>
      <c r="H136" s="27">
        <f t="shared" si="16"/>
        <v>17500</v>
      </c>
      <c r="I136" s="50">
        <f t="shared" si="18"/>
        <v>2800</v>
      </c>
      <c r="J136" s="50">
        <f t="shared" si="17"/>
        <v>20300</v>
      </c>
      <c r="K136" s="20" t="s">
        <v>297</v>
      </c>
      <c r="L136" s="28" t="s">
        <v>161</v>
      </c>
      <c r="M136" s="26"/>
      <c r="N136" s="26"/>
      <c r="O136" s="67"/>
    </row>
    <row r="137" spans="1:15" x14ac:dyDescent="0.25">
      <c r="A137" s="88">
        <v>20</v>
      </c>
      <c r="B137" s="26"/>
      <c r="C137" s="90" t="s">
        <v>390</v>
      </c>
      <c r="D137" s="20" t="s">
        <v>174</v>
      </c>
      <c r="E137" s="28" t="s">
        <v>40</v>
      </c>
      <c r="F137" s="49">
        <v>10</v>
      </c>
      <c r="G137" s="49">
        <v>2800</v>
      </c>
      <c r="H137" s="27">
        <f t="shared" si="16"/>
        <v>28000</v>
      </c>
      <c r="I137" s="50">
        <f t="shared" si="18"/>
        <v>4480</v>
      </c>
      <c r="J137" s="50">
        <f t="shared" si="17"/>
        <v>32480</v>
      </c>
      <c r="K137" s="20" t="s">
        <v>297</v>
      </c>
      <c r="L137" s="28" t="s">
        <v>161</v>
      </c>
      <c r="M137" s="26"/>
      <c r="N137" s="26"/>
      <c r="O137" s="67"/>
    </row>
    <row r="138" spans="1:15" x14ac:dyDescent="0.25">
      <c r="A138" s="88">
        <v>21</v>
      </c>
      <c r="B138" s="26"/>
      <c r="C138" s="90" t="s">
        <v>177</v>
      </c>
      <c r="D138" s="20" t="s">
        <v>173</v>
      </c>
      <c r="E138" s="28" t="s">
        <v>40</v>
      </c>
      <c r="F138" s="49">
        <v>100</v>
      </c>
      <c r="G138" s="49">
        <v>140</v>
      </c>
      <c r="H138" s="27">
        <f t="shared" si="16"/>
        <v>14000</v>
      </c>
      <c r="I138" s="50">
        <f t="shared" si="18"/>
        <v>2240</v>
      </c>
      <c r="J138" s="50">
        <f t="shared" si="17"/>
        <v>16240</v>
      </c>
      <c r="K138" s="20" t="s">
        <v>297</v>
      </c>
      <c r="L138" s="28" t="s">
        <v>161</v>
      </c>
      <c r="M138" s="26"/>
      <c r="N138" s="26"/>
      <c r="O138" s="67"/>
    </row>
    <row r="139" spans="1:15" x14ac:dyDescent="0.25">
      <c r="A139" s="88">
        <v>22</v>
      </c>
      <c r="B139" s="26"/>
      <c r="C139" s="90" t="s">
        <v>178</v>
      </c>
      <c r="D139" s="20" t="s">
        <v>173</v>
      </c>
      <c r="E139" s="28" t="s">
        <v>40</v>
      </c>
      <c r="F139" s="49">
        <v>100</v>
      </c>
      <c r="G139" s="49">
        <v>550</v>
      </c>
      <c r="H139" s="27">
        <f t="shared" si="16"/>
        <v>55000</v>
      </c>
      <c r="I139" s="50">
        <f t="shared" si="18"/>
        <v>8800</v>
      </c>
      <c r="J139" s="50">
        <f t="shared" si="17"/>
        <v>63800</v>
      </c>
      <c r="K139" s="20" t="s">
        <v>297</v>
      </c>
      <c r="L139" s="28" t="s">
        <v>161</v>
      </c>
      <c r="M139" s="26"/>
      <c r="N139" s="26"/>
      <c r="O139" s="67"/>
    </row>
    <row r="140" spans="1:15" x14ac:dyDescent="0.25">
      <c r="A140" s="88">
        <v>23</v>
      </c>
      <c r="B140" s="26"/>
      <c r="C140" s="90" t="s">
        <v>273</v>
      </c>
      <c r="D140" s="20" t="s">
        <v>173</v>
      </c>
      <c r="E140" s="28" t="s">
        <v>40</v>
      </c>
      <c r="F140" s="49">
        <v>100</v>
      </c>
      <c r="G140" s="49">
        <v>600</v>
      </c>
      <c r="H140" s="27">
        <f t="shared" si="16"/>
        <v>60000</v>
      </c>
      <c r="I140" s="50">
        <f t="shared" si="18"/>
        <v>9600</v>
      </c>
      <c r="J140" s="50">
        <f t="shared" si="17"/>
        <v>69600</v>
      </c>
      <c r="K140" s="20" t="s">
        <v>297</v>
      </c>
      <c r="L140" s="28" t="s">
        <v>161</v>
      </c>
      <c r="M140" s="26"/>
      <c r="N140" s="26"/>
      <c r="O140" s="67"/>
    </row>
    <row r="141" spans="1:15" x14ac:dyDescent="0.25">
      <c r="A141" s="88">
        <v>24</v>
      </c>
      <c r="B141" s="26"/>
      <c r="C141" s="90" t="s">
        <v>274</v>
      </c>
      <c r="D141" s="20" t="s">
        <v>173</v>
      </c>
      <c r="E141" s="28" t="s">
        <v>40</v>
      </c>
      <c r="F141" s="49">
        <v>100</v>
      </c>
      <c r="G141" s="49">
        <v>200</v>
      </c>
      <c r="H141" s="27">
        <f t="shared" si="16"/>
        <v>20000</v>
      </c>
      <c r="I141" s="50">
        <f t="shared" si="18"/>
        <v>3200</v>
      </c>
      <c r="J141" s="50">
        <f t="shared" si="17"/>
        <v>23200</v>
      </c>
      <c r="K141" s="20" t="s">
        <v>297</v>
      </c>
      <c r="L141" s="28" t="s">
        <v>161</v>
      </c>
      <c r="M141" s="26"/>
      <c r="N141" s="26"/>
      <c r="O141" s="67"/>
    </row>
    <row r="142" spans="1:15" x14ac:dyDescent="0.25">
      <c r="A142" s="88">
        <v>25</v>
      </c>
      <c r="B142" s="26"/>
      <c r="C142" s="89" t="s">
        <v>275</v>
      </c>
      <c r="D142" s="20" t="s">
        <v>174</v>
      </c>
      <c r="E142" s="28" t="s">
        <v>40</v>
      </c>
      <c r="F142" s="49">
        <v>10</v>
      </c>
      <c r="G142" s="49">
        <v>300</v>
      </c>
      <c r="H142" s="27">
        <f t="shared" si="16"/>
        <v>3000</v>
      </c>
      <c r="I142" s="50">
        <f t="shared" si="18"/>
        <v>480</v>
      </c>
      <c r="J142" s="50">
        <f t="shared" si="17"/>
        <v>3480</v>
      </c>
      <c r="K142" s="20" t="s">
        <v>297</v>
      </c>
      <c r="L142" s="28" t="s">
        <v>161</v>
      </c>
      <c r="M142" s="26"/>
      <c r="N142" s="26"/>
      <c r="O142" s="67"/>
    </row>
    <row r="143" spans="1:15" x14ac:dyDescent="0.25">
      <c r="A143" s="88">
        <v>26</v>
      </c>
      <c r="B143" s="26"/>
      <c r="C143" s="89" t="s">
        <v>276</v>
      </c>
      <c r="D143" s="20" t="s">
        <v>174</v>
      </c>
      <c r="E143" s="28" t="s">
        <v>40</v>
      </c>
      <c r="F143" s="49">
        <v>30</v>
      </c>
      <c r="G143" s="49">
        <v>350</v>
      </c>
      <c r="H143" s="27">
        <f t="shared" si="16"/>
        <v>10500</v>
      </c>
      <c r="I143" s="50">
        <f t="shared" si="18"/>
        <v>1680</v>
      </c>
      <c r="J143" s="50">
        <f t="shared" si="17"/>
        <v>12180</v>
      </c>
      <c r="K143" s="20" t="s">
        <v>297</v>
      </c>
      <c r="L143" s="28" t="s">
        <v>161</v>
      </c>
      <c r="M143" s="26"/>
      <c r="N143" s="26"/>
      <c r="O143" s="67"/>
    </row>
    <row r="144" spans="1:15" x14ac:dyDescent="0.25">
      <c r="A144" s="88">
        <v>27</v>
      </c>
      <c r="B144" s="26"/>
      <c r="C144" s="89" t="s">
        <v>277</v>
      </c>
      <c r="D144" s="20" t="s">
        <v>174</v>
      </c>
      <c r="E144" s="28" t="s">
        <v>40</v>
      </c>
      <c r="F144" s="49">
        <v>20</v>
      </c>
      <c r="G144" s="49">
        <v>400</v>
      </c>
      <c r="H144" s="27">
        <f t="shared" si="16"/>
        <v>8000</v>
      </c>
      <c r="I144" s="50">
        <f t="shared" si="18"/>
        <v>1280</v>
      </c>
      <c r="J144" s="50">
        <f t="shared" si="17"/>
        <v>9280</v>
      </c>
      <c r="K144" s="20" t="s">
        <v>297</v>
      </c>
      <c r="L144" s="28" t="s">
        <v>161</v>
      </c>
      <c r="M144" s="26"/>
      <c r="N144" s="26"/>
      <c r="O144" s="67"/>
    </row>
    <row r="145" spans="1:15" x14ac:dyDescent="0.25">
      <c r="A145" s="88">
        <v>28</v>
      </c>
      <c r="B145" s="26"/>
      <c r="C145" s="90" t="s">
        <v>172</v>
      </c>
      <c r="D145" s="20" t="s">
        <v>229</v>
      </c>
      <c r="E145" s="28" t="s">
        <v>40</v>
      </c>
      <c r="F145" s="49">
        <v>100</v>
      </c>
      <c r="G145" s="49">
        <v>480</v>
      </c>
      <c r="H145" s="27">
        <f t="shared" si="16"/>
        <v>48000</v>
      </c>
      <c r="I145" s="50">
        <f t="shared" si="18"/>
        <v>7680</v>
      </c>
      <c r="J145" s="50">
        <f t="shared" si="17"/>
        <v>55680</v>
      </c>
      <c r="K145" s="20" t="s">
        <v>297</v>
      </c>
      <c r="L145" s="28" t="s">
        <v>161</v>
      </c>
      <c r="M145" s="26"/>
      <c r="N145" s="26"/>
      <c r="O145" s="67"/>
    </row>
    <row r="146" spans="1:15" x14ac:dyDescent="0.25">
      <c r="A146" s="88">
        <v>29</v>
      </c>
      <c r="B146" s="26"/>
      <c r="C146" s="90" t="s">
        <v>391</v>
      </c>
      <c r="D146" s="20" t="s">
        <v>174</v>
      </c>
      <c r="E146" s="28" t="s">
        <v>40</v>
      </c>
      <c r="F146" s="49">
        <v>20</v>
      </c>
      <c r="G146" s="49">
        <v>400</v>
      </c>
      <c r="H146" s="27">
        <f t="shared" si="16"/>
        <v>8000</v>
      </c>
      <c r="I146" s="50">
        <f t="shared" si="18"/>
        <v>1280</v>
      </c>
      <c r="J146" s="50">
        <f t="shared" si="17"/>
        <v>9280</v>
      </c>
      <c r="K146" s="20" t="s">
        <v>297</v>
      </c>
      <c r="L146" s="28" t="s">
        <v>161</v>
      </c>
      <c r="M146" s="26"/>
      <c r="N146" s="26"/>
      <c r="O146" s="67"/>
    </row>
    <row r="147" spans="1:15" x14ac:dyDescent="0.25">
      <c r="A147" s="88">
        <v>30</v>
      </c>
      <c r="B147" s="26"/>
      <c r="C147" s="90" t="s">
        <v>179</v>
      </c>
      <c r="D147" s="20" t="s">
        <v>174</v>
      </c>
      <c r="E147" s="28" t="s">
        <v>40</v>
      </c>
      <c r="F147" s="49">
        <v>10</v>
      </c>
      <c r="G147" s="49">
        <v>350</v>
      </c>
      <c r="H147" s="27">
        <f t="shared" si="16"/>
        <v>3500</v>
      </c>
      <c r="I147" s="50">
        <f t="shared" si="18"/>
        <v>560</v>
      </c>
      <c r="J147" s="50">
        <f t="shared" si="17"/>
        <v>4060</v>
      </c>
      <c r="K147" s="20" t="s">
        <v>297</v>
      </c>
      <c r="L147" s="28" t="s">
        <v>161</v>
      </c>
      <c r="M147" s="26"/>
      <c r="N147" s="26"/>
      <c r="O147" s="67"/>
    </row>
    <row r="148" spans="1:15" x14ac:dyDescent="0.25">
      <c r="A148" s="88">
        <v>31</v>
      </c>
      <c r="B148" s="26"/>
      <c r="C148" s="90" t="s">
        <v>278</v>
      </c>
      <c r="D148" s="20" t="s">
        <v>174</v>
      </c>
      <c r="E148" s="28" t="s">
        <v>40</v>
      </c>
      <c r="F148" s="49">
        <v>5</v>
      </c>
      <c r="G148" s="49">
        <v>3800</v>
      </c>
      <c r="H148" s="27">
        <f t="shared" si="16"/>
        <v>19000</v>
      </c>
      <c r="I148" s="50">
        <f t="shared" si="18"/>
        <v>3040</v>
      </c>
      <c r="J148" s="50">
        <f t="shared" si="17"/>
        <v>22040</v>
      </c>
      <c r="K148" s="20" t="s">
        <v>297</v>
      </c>
      <c r="L148" s="28" t="s">
        <v>161</v>
      </c>
      <c r="M148" s="26"/>
      <c r="N148" s="26"/>
      <c r="O148" s="67"/>
    </row>
    <row r="149" spans="1:15" x14ac:dyDescent="0.25">
      <c r="A149" s="88">
        <v>32</v>
      </c>
      <c r="B149" s="26"/>
      <c r="C149" s="90" t="s">
        <v>299</v>
      </c>
      <c r="D149" s="20" t="s">
        <v>174</v>
      </c>
      <c r="E149" s="28" t="s">
        <v>40</v>
      </c>
      <c r="F149" s="49">
        <v>7</v>
      </c>
      <c r="G149" s="49">
        <v>5500</v>
      </c>
      <c r="H149" s="27">
        <f t="shared" si="16"/>
        <v>38500</v>
      </c>
      <c r="I149" s="50">
        <f t="shared" si="18"/>
        <v>6160</v>
      </c>
      <c r="J149" s="50">
        <f t="shared" si="17"/>
        <v>44660</v>
      </c>
      <c r="K149" s="20" t="s">
        <v>297</v>
      </c>
      <c r="L149" s="28" t="s">
        <v>161</v>
      </c>
      <c r="M149" s="26"/>
      <c r="N149" s="26"/>
      <c r="O149" s="67"/>
    </row>
    <row r="150" spans="1:15" ht="31.5" x14ac:dyDescent="0.25">
      <c r="A150" s="88">
        <v>33</v>
      </c>
      <c r="B150" s="26"/>
      <c r="C150" s="90" t="s">
        <v>300</v>
      </c>
      <c r="D150" s="20" t="s">
        <v>174</v>
      </c>
      <c r="E150" s="28" t="s">
        <v>40</v>
      </c>
      <c r="F150" s="49">
        <v>10</v>
      </c>
      <c r="G150" s="49">
        <v>1000</v>
      </c>
      <c r="H150" s="27">
        <f t="shared" si="16"/>
        <v>10000</v>
      </c>
      <c r="I150" s="50">
        <f t="shared" si="18"/>
        <v>1600</v>
      </c>
      <c r="J150" s="50">
        <f t="shared" si="17"/>
        <v>11600</v>
      </c>
      <c r="K150" s="20" t="s">
        <v>297</v>
      </c>
      <c r="L150" s="28" t="s">
        <v>161</v>
      </c>
      <c r="M150" s="26"/>
      <c r="N150" s="26"/>
      <c r="O150" s="67"/>
    </row>
    <row r="151" spans="1:15" x14ac:dyDescent="0.25">
      <c r="A151" s="88">
        <v>34</v>
      </c>
      <c r="B151" s="26"/>
      <c r="C151" s="90" t="s">
        <v>279</v>
      </c>
      <c r="D151" s="20" t="s">
        <v>181</v>
      </c>
      <c r="E151" s="28" t="s">
        <v>40</v>
      </c>
      <c r="F151" s="49">
        <v>5</v>
      </c>
      <c r="G151" s="49">
        <v>500</v>
      </c>
      <c r="H151" s="27">
        <f t="shared" si="16"/>
        <v>2500</v>
      </c>
      <c r="I151" s="50">
        <f t="shared" si="18"/>
        <v>400</v>
      </c>
      <c r="J151" s="50">
        <f t="shared" si="17"/>
        <v>2900</v>
      </c>
      <c r="K151" s="20" t="s">
        <v>297</v>
      </c>
      <c r="L151" s="28" t="s">
        <v>161</v>
      </c>
      <c r="M151" s="26"/>
      <c r="N151" s="26"/>
      <c r="O151" s="67"/>
    </row>
    <row r="152" spans="1:15" x14ac:dyDescent="0.25">
      <c r="A152" s="88">
        <v>35</v>
      </c>
      <c r="B152" s="26"/>
      <c r="C152" s="89" t="s">
        <v>280</v>
      </c>
      <c r="D152" s="20" t="s">
        <v>181</v>
      </c>
      <c r="E152" s="28" t="s">
        <v>40</v>
      </c>
      <c r="F152" s="49">
        <v>5</v>
      </c>
      <c r="G152" s="49">
        <v>650</v>
      </c>
      <c r="H152" s="27">
        <f t="shared" si="16"/>
        <v>3250</v>
      </c>
      <c r="I152" s="50">
        <f t="shared" si="18"/>
        <v>520</v>
      </c>
      <c r="J152" s="50">
        <f t="shared" si="17"/>
        <v>3770</v>
      </c>
      <c r="K152" s="20" t="s">
        <v>297</v>
      </c>
      <c r="L152" s="28" t="s">
        <v>161</v>
      </c>
      <c r="M152" s="26"/>
      <c r="N152" s="26"/>
      <c r="O152" s="67"/>
    </row>
    <row r="153" spans="1:15" x14ac:dyDescent="0.25">
      <c r="A153" s="88">
        <v>36</v>
      </c>
      <c r="B153" s="26"/>
      <c r="C153" s="90" t="s">
        <v>281</v>
      </c>
      <c r="D153" s="20" t="s">
        <v>181</v>
      </c>
      <c r="E153" s="28" t="s">
        <v>40</v>
      </c>
      <c r="F153" s="49">
        <v>3</v>
      </c>
      <c r="G153" s="49">
        <v>450</v>
      </c>
      <c r="H153" s="27">
        <f t="shared" si="16"/>
        <v>1350</v>
      </c>
      <c r="I153" s="50">
        <f t="shared" si="18"/>
        <v>216</v>
      </c>
      <c r="J153" s="50">
        <f t="shared" si="17"/>
        <v>1566</v>
      </c>
      <c r="K153" s="20" t="s">
        <v>297</v>
      </c>
      <c r="L153" s="28" t="s">
        <v>161</v>
      </c>
      <c r="M153" s="26"/>
      <c r="N153" s="26"/>
      <c r="O153" s="67"/>
    </row>
    <row r="154" spans="1:15" x14ac:dyDescent="0.25">
      <c r="A154" s="88">
        <v>37</v>
      </c>
      <c r="B154" s="26"/>
      <c r="C154" s="90" t="s">
        <v>180</v>
      </c>
      <c r="D154" s="20" t="s">
        <v>181</v>
      </c>
      <c r="E154" s="28" t="s">
        <v>40</v>
      </c>
      <c r="F154" s="49">
        <v>5</v>
      </c>
      <c r="G154" s="49">
        <v>500</v>
      </c>
      <c r="H154" s="27">
        <f t="shared" si="16"/>
        <v>2500</v>
      </c>
      <c r="I154" s="50">
        <f t="shared" si="18"/>
        <v>400</v>
      </c>
      <c r="J154" s="50">
        <f t="shared" si="17"/>
        <v>2900</v>
      </c>
      <c r="K154" s="20" t="s">
        <v>297</v>
      </c>
      <c r="L154" s="28" t="s">
        <v>161</v>
      </c>
      <c r="M154" s="26"/>
      <c r="N154" s="26"/>
      <c r="O154" s="67"/>
    </row>
    <row r="155" spans="1:15" x14ac:dyDescent="0.25">
      <c r="A155" s="88">
        <v>38</v>
      </c>
      <c r="B155" s="26"/>
      <c r="C155" s="90" t="s">
        <v>182</v>
      </c>
      <c r="D155" s="20" t="s">
        <v>181</v>
      </c>
      <c r="E155" s="28" t="s">
        <v>40</v>
      </c>
      <c r="F155" s="49">
        <v>5</v>
      </c>
      <c r="G155" s="49">
        <v>550</v>
      </c>
      <c r="H155" s="27">
        <f t="shared" si="16"/>
        <v>2750</v>
      </c>
      <c r="I155" s="50">
        <f t="shared" si="18"/>
        <v>440</v>
      </c>
      <c r="J155" s="50">
        <f t="shared" si="17"/>
        <v>3190</v>
      </c>
      <c r="K155" s="20" t="s">
        <v>297</v>
      </c>
      <c r="L155" s="28" t="s">
        <v>161</v>
      </c>
      <c r="M155" s="26"/>
      <c r="N155" s="26"/>
      <c r="O155" s="67"/>
    </row>
    <row r="156" spans="1:15" x14ac:dyDescent="0.25">
      <c r="A156" s="88">
        <v>39</v>
      </c>
      <c r="B156" s="26"/>
      <c r="C156" s="90" t="s">
        <v>282</v>
      </c>
      <c r="D156" s="20" t="s">
        <v>181</v>
      </c>
      <c r="E156" s="28" t="s">
        <v>40</v>
      </c>
      <c r="F156" s="49">
        <v>4</v>
      </c>
      <c r="G156" s="49">
        <v>700</v>
      </c>
      <c r="H156" s="27">
        <f t="shared" si="16"/>
        <v>2800</v>
      </c>
      <c r="I156" s="50">
        <f t="shared" si="18"/>
        <v>448</v>
      </c>
      <c r="J156" s="50">
        <f t="shared" si="17"/>
        <v>3248</v>
      </c>
      <c r="K156" s="20" t="s">
        <v>297</v>
      </c>
      <c r="L156" s="28" t="s">
        <v>161</v>
      </c>
      <c r="M156" s="26"/>
      <c r="N156" s="26"/>
      <c r="O156" s="67"/>
    </row>
    <row r="157" spans="1:15" x14ac:dyDescent="0.25">
      <c r="A157" s="88">
        <v>40</v>
      </c>
      <c r="B157" s="26"/>
      <c r="C157" s="92" t="s">
        <v>283</v>
      </c>
      <c r="D157" s="20" t="s">
        <v>181</v>
      </c>
      <c r="E157" s="28" t="s">
        <v>40</v>
      </c>
      <c r="F157" s="49">
        <v>3</v>
      </c>
      <c r="G157" s="49">
        <v>800</v>
      </c>
      <c r="H157" s="27">
        <f t="shared" si="16"/>
        <v>2400</v>
      </c>
      <c r="I157" s="50">
        <f t="shared" si="18"/>
        <v>384</v>
      </c>
      <c r="J157" s="50">
        <f t="shared" si="17"/>
        <v>2784</v>
      </c>
      <c r="K157" s="20" t="s">
        <v>297</v>
      </c>
      <c r="L157" s="28" t="s">
        <v>161</v>
      </c>
      <c r="M157" s="26"/>
      <c r="N157" s="26"/>
      <c r="O157" s="67"/>
    </row>
    <row r="158" spans="1:15" x14ac:dyDescent="0.25">
      <c r="A158" s="88">
        <v>41</v>
      </c>
      <c r="B158" s="26"/>
      <c r="C158" s="90" t="s">
        <v>284</v>
      </c>
      <c r="D158" s="20" t="s">
        <v>174</v>
      </c>
      <c r="E158" s="28" t="s">
        <v>40</v>
      </c>
      <c r="F158" s="49">
        <v>10</v>
      </c>
      <c r="G158" s="49">
        <v>700</v>
      </c>
      <c r="H158" s="27">
        <f t="shared" si="16"/>
        <v>7000</v>
      </c>
      <c r="I158" s="50">
        <f t="shared" si="18"/>
        <v>1120</v>
      </c>
      <c r="J158" s="50">
        <f t="shared" si="17"/>
        <v>8120</v>
      </c>
      <c r="K158" s="20" t="s">
        <v>297</v>
      </c>
      <c r="L158" s="28" t="s">
        <v>161</v>
      </c>
      <c r="M158" s="26"/>
      <c r="N158" s="26"/>
      <c r="O158" s="67"/>
    </row>
    <row r="159" spans="1:15" x14ac:dyDescent="0.25">
      <c r="A159" s="88">
        <v>42</v>
      </c>
      <c r="B159" s="26"/>
      <c r="C159" s="90" t="s">
        <v>285</v>
      </c>
      <c r="D159" s="20" t="s">
        <v>59</v>
      </c>
      <c r="E159" s="28" t="s">
        <v>40</v>
      </c>
      <c r="F159" s="49">
        <v>3</v>
      </c>
      <c r="G159" s="49">
        <v>4000</v>
      </c>
      <c r="H159" s="27">
        <f t="shared" si="16"/>
        <v>12000</v>
      </c>
      <c r="I159" s="50">
        <f t="shared" si="18"/>
        <v>1920</v>
      </c>
      <c r="J159" s="50">
        <f t="shared" si="17"/>
        <v>13920</v>
      </c>
      <c r="K159" s="20" t="s">
        <v>297</v>
      </c>
      <c r="L159" s="28" t="s">
        <v>161</v>
      </c>
      <c r="M159" s="26"/>
      <c r="N159" s="26"/>
      <c r="O159" s="67"/>
    </row>
    <row r="160" spans="1:15" ht="47.25" x14ac:dyDescent="0.25">
      <c r="A160" s="88">
        <v>43</v>
      </c>
      <c r="B160" s="26"/>
      <c r="C160" s="90" t="s">
        <v>301</v>
      </c>
      <c r="D160" s="20" t="s">
        <v>174</v>
      </c>
      <c r="E160" s="28" t="s">
        <v>40</v>
      </c>
      <c r="F160" s="49">
        <v>1</v>
      </c>
      <c r="G160" s="49">
        <v>470000</v>
      </c>
      <c r="H160" s="27">
        <f t="shared" si="16"/>
        <v>470000</v>
      </c>
      <c r="I160" s="50">
        <f t="shared" si="18"/>
        <v>75200</v>
      </c>
      <c r="J160" s="50">
        <f t="shared" si="17"/>
        <v>545200</v>
      </c>
      <c r="K160" s="20" t="s">
        <v>297</v>
      </c>
      <c r="L160" s="28" t="s">
        <v>161</v>
      </c>
      <c r="M160" s="26"/>
      <c r="N160" s="26"/>
      <c r="O160" s="67"/>
    </row>
    <row r="161" spans="1:15" ht="78.75" x14ac:dyDescent="0.25">
      <c r="A161" s="88">
        <v>44</v>
      </c>
      <c r="B161" s="26"/>
      <c r="C161" s="90" t="s">
        <v>302</v>
      </c>
      <c r="D161" s="20" t="s">
        <v>174</v>
      </c>
      <c r="E161" s="28" t="s">
        <v>40</v>
      </c>
      <c r="F161" s="49">
        <v>1</v>
      </c>
      <c r="G161" s="49">
        <v>3500000</v>
      </c>
      <c r="H161" s="27">
        <f t="shared" si="16"/>
        <v>3500000</v>
      </c>
      <c r="I161" s="50">
        <f t="shared" si="18"/>
        <v>560000</v>
      </c>
      <c r="J161" s="50">
        <f t="shared" si="17"/>
        <v>4060000</v>
      </c>
      <c r="K161" s="20" t="s">
        <v>297</v>
      </c>
      <c r="L161" s="28" t="s">
        <v>161</v>
      </c>
      <c r="M161" s="26"/>
      <c r="N161" s="26"/>
      <c r="O161" s="67"/>
    </row>
    <row r="162" spans="1:15" x14ac:dyDescent="0.25">
      <c r="A162" s="88">
        <v>45</v>
      </c>
      <c r="B162" s="26"/>
      <c r="C162" s="90" t="s">
        <v>286</v>
      </c>
      <c r="D162" s="20" t="s">
        <v>59</v>
      </c>
      <c r="E162" s="28" t="s">
        <v>40</v>
      </c>
      <c r="F162" s="49">
        <v>2</v>
      </c>
      <c r="G162" s="49">
        <v>2000</v>
      </c>
      <c r="H162" s="27">
        <f t="shared" si="16"/>
        <v>4000</v>
      </c>
      <c r="I162" s="50">
        <f t="shared" si="18"/>
        <v>640</v>
      </c>
      <c r="J162" s="50">
        <f t="shared" si="17"/>
        <v>4640</v>
      </c>
      <c r="K162" s="20" t="s">
        <v>297</v>
      </c>
      <c r="L162" s="28" t="s">
        <v>161</v>
      </c>
      <c r="M162" s="26"/>
      <c r="N162" s="26"/>
      <c r="O162" s="67"/>
    </row>
    <row r="163" spans="1:15" x14ac:dyDescent="0.25">
      <c r="A163" s="88">
        <v>46</v>
      </c>
      <c r="B163" s="26"/>
      <c r="C163" s="90" t="s">
        <v>303</v>
      </c>
      <c r="D163" s="20" t="s">
        <v>59</v>
      </c>
      <c r="E163" s="28" t="s">
        <v>40</v>
      </c>
      <c r="F163" s="49">
        <v>2</v>
      </c>
      <c r="G163" s="49">
        <v>1000</v>
      </c>
      <c r="H163" s="27">
        <f t="shared" si="16"/>
        <v>2000</v>
      </c>
      <c r="I163" s="50">
        <f t="shared" si="18"/>
        <v>320</v>
      </c>
      <c r="J163" s="50">
        <f t="shared" si="17"/>
        <v>2320</v>
      </c>
      <c r="K163" s="20" t="s">
        <v>297</v>
      </c>
      <c r="L163" s="28" t="s">
        <v>161</v>
      </c>
      <c r="M163" s="26"/>
      <c r="N163" s="26"/>
      <c r="O163" s="67"/>
    </row>
    <row r="164" spans="1:15" x14ac:dyDescent="0.25">
      <c r="A164" s="88">
        <v>47</v>
      </c>
      <c r="B164" s="26"/>
      <c r="C164" s="90" t="s">
        <v>287</v>
      </c>
      <c r="D164" s="20" t="s">
        <v>59</v>
      </c>
      <c r="E164" s="28" t="s">
        <v>40</v>
      </c>
      <c r="F164" s="49">
        <v>2</v>
      </c>
      <c r="G164" s="49">
        <v>1100</v>
      </c>
      <c r="H164" s="27">
        <f t="shared" si="16"/>
        <v>2200</v>
      </c>
      <c r="I164" s="50">
        <f t="shared" si="18"/>
        <v>352</v>
      </c>
      <c r="J164" s="50">
        <f t="shared" si="17"/>
        <v>2552</v>
      </c>
      <c r="K164" s="20" t="s">
        <v>297</v>
      </c>
      <c r="L164" s="28" t="s">
        <v>161</v>
      </c>
      <c r="M164" s="26"/>
      <c r="N164" s="26"/>
      <c r="O164" s="67"/>
    </row>
    <row r="165" spans="1:15" x14ac:dyDescent="0.25">
      <c r="A165" s="88">
        <v>48</v>
      </c>
      <c r="B165" s="26"/>
      <c r="C165" s="90" t="s">
        <v>288</v>
      </c>
      <c r="D165" s="20" t="s">
        <v>59</v>
      </c>
      <c r="E165" s="28" t="s">
        <v>40</v>
      </c>
      <c r="F165" s="49">
        <v>2</v>
      </c>
      <c r="G165" s="49">
        <v>400</v>
      </c>
      <c r="H165" s="27">
        <f t="shared" si="16"/>
        <v>800</v>
      </c>
      <c r="I165" s="50">
        <f t="shared" si="18"/>
        <v>128</v>
      </c>
      <c r="J165" s="50">
        <f t="shared" si="17"/>
        <v>928</v>
      </c>
      <c r="K165" s="20" t="s">
        <v>297</v>
      </c>
      <c r="L165" s="28" t="s">
        <v>161</v>
      </c>
      <c r="M165" s="26"/>
      <c r="N165" s="26"/>
      <c r="O165" s="67"/>
    </row>
    <row r="166" spans="1:15" x14ac:dyDescent="0.25">
      <c r="A166" s="88">
        <v>49</v>
      </c>
      <c r="B166" s="26"/>
      <c r="C166" s="90" t="s">
        <v>289</v>
      </c>
      <c r="D166" s="20" t="s">
        <v>59</v>
      </c>
      <c r="E166" s="28" t="s">
        <v>40</v>
      </c>
      <c r="F166" s="49">
        <v>2</v>
      </c>
      <c r="G166" s="49">
        <v>4000</v>
      </c>
      <c r="H166" s="27">
        <f t="shared" si="16"/>
        <v>8000</v>
      </c>
      <c r="I166" s="50">
        <f t="shared" si="18"/>
        <v>1280</v>
      </c>
      <c r="J166" s="50">
        <f t="shared" si="17"/>
        <v>9280</v>
      </c>
      <c r="K166" s="20" t="s">
        <v>297</v>
      </c>
      <c r="L166" s="28" t="s">
        <v>161</v>
      </c>
      <c r="M166" s="26"/>
      <c r="N166" s="26"/>
      <c r="O166" s="67"/>
    </row>
    <row r="167" spans="1:15" x14ac:dyDescent="0.25">
      <c r="A167" s="88">
        <v>50</v>
      </c>
      <c r="B167" s="26"/>
      <c r="C167" s="90" t="s">
        <v>290</v>
      </c>
      <c r="D167" s="20" t="s">
        <v>174</v>
      </c>
      <c r="E167" s="28" t="s">
        <v>40</v>
      </c>
      <c r="F167" s="49">
        <v>100</v>
      </c>
      <c r="G167" s="49">
        <v>4200</v>
      </c>
      <c r="H167" s="27">
        <f t="shared" si="16"/>
        <v>420000</v>
      </c>
      <c r="I167" s="50">
        <f t="shared" si="18"/>
        <v>67200</v>
      </c>
      <c r="J167" s="50">
        <f t="shared" si="17"/>
        <v>487200</v>
      </c>
      <c r="K167" s="20" t="s">
        <v>297</v>
      </c>
      <c r="L167" s="28" t="s">
        <v>161</v>
      </c>
      <c r="M167" s="26"/>
      <c r="N167" s="26"/>
      <c r="O167" s="67"/>
    </row>
    <row r="168" spans="1:15" x14ac:dyDescent="0.25">
      <c r="A168" s="88">
        <v>51</v>
      </c>
      <c r="B168" s="26"/>
      <c r="C168" s="90" t="s">
        <v>291</v>
      </c>
      <c r="D168" s="20" t="s">
        <v>174</v>
      </c>
      <c r="E168" s="28" t="s">
        <v>40</v>
      </c>
      <c r="F168" s="49">
        <v>10</v>
      </c>
      <c r="G168" s="49">
        <v>450</v>
      </c>
      <c r="H168" s="27">
        <f t="shared" si="16"/>
        <v>4500</v>
      </c>
      <c r="I168" s="50">
        <f t="shared" si="18"/>
        <v>720</v>
      </c>
      <c r="J168" s="50">
        <f t="shared" si="17"/>
        <v>5220</v>
      </c>
      <c r="K168" s="20" t="s">
        <v>297</v>
      </c>
      <c r="L168" s="28" t="s">
        <v>161</v>
      </c>
      <c r="M168" s="26"/>
      <c r="N168" s="26"/>
      <c r="O168" s="67"/>
    </row>
    <row r="169" spans="1:15" x14ac:dyDescent="0.25">
      <c r="A169" s="88">
        <v>52</v>
      </c>
      <c r="B169" s="26"/>
      <c r="C169" s="90" t="s">
        <v>292</v>
      </c>
      <c r="D169" s="20" t="s">
        <v>174</v>
      </c>
      <c r="E169" s="28" t="s">
        <v>40</v>
      </c>
      <c r="F169" s="49">
        <v>10</v>
      </c>
      <c r="G169" s="49">
        <v>500</v>
      </c>
      <c r="H169" s="27">
        <f t="shared" si="16"/>
        <v>5000</v>
      </c>
      <c r="I169" s="50">
        <f t="shared" si="18"/>
        <v>800</v>
      </c>
      <c r="J169" s="50">
        <f t="shared" si="17"/>
        <v>5800</v>
      </c>
      <c r="K169" s="20" t="s">
        <v>297</v>
      </c>
      <c r="L169" s="28" t="s">
        <v>161</v>
      </c>
      <c r="M169" s="26"/>
      <c r="N169" s="26"/>
      <c r="O169" s="67"/>
    </row>
    <row r="170" spans="1:15" x14ac:dyDescent="0.25">
      <c r="A170" s="88">
        <v>53</v>
      </c>
      <c r="B170" s="26"/>
      <c r="C170" s="90" t="s">
        <v>293</v>
      </c>
      <c r="D170" s="20" t="s">
        <v>174</v>
      </c>
      <c r="E170" s="28" t="s">
        <v>40</v>
      </c>
      <c r="F170" s="49">
        <v>2</v>
      </c>
      <c r="G170" s="49">
        <v>7000</v>
      </c>
      <c r="H170" s="27">
        <f t="shared" si="16"/>
        <v>14000</v>
      </c>
      <c r="I170" s="50">
        <f t="shared" si="18"/>
        <v>2240</v>
      </c>
      <c r="J170" s="50">
        <f t="shared" si="17"/>
        <v>16240</v>
      </c>
      <c r="K170" s="20" t="s">
        <v>297</v>
      </c>
      <c r="L170" s="28" t="s">
        <v>161</v>
      </c>
      <c r="M170" s="26"/>
      <c r="N170" s="26"/>
      <c r="O170" s="67"/>
    </row>
    <row r="171" spans="1:15" x14ac:dyDescent="0.25">
      <c r="A171" s="88">
        <v>54</v>
      </c>
      <c r="B171" s="26"/>
      <c r="C171" s="90" t="s">
        <v>294</v>
      </c>
      <c r="D171" s="20" t="s">
        <v>174</v>
      </c>
      <c r="E171" s="28" t="s">
        <v>40</v>
      </c>
      <c r="F171" s="49">
        <v>2</v>
      </c>
      <c r="G171" s="49">
        <v>3500</v>
      </c>
      <c r="H171" s="27">
        <f t="shared" si="16"/>
        <v>7000</v>
      </c>
      <c r="I171" s="50">
        <f t="shared" si="18"/>
        <v>1120</v>
      </c>
      <c r="J171" s="50">
        <f t="shared" si="17"/>
        <v>8120</v>
      </c>
      <c r="K171" s="20" t="s">
        <v>297</v>
      </c>
      <c r="L171" s="28" t="s">
        <v>161</v>
      </c>
      <c r="M171" s="26"/>
      <c r="N171" s="26"/>
      <c r="O171" s="67"/>
    </row>
    <row r="172" spans="1:15" x14ac:dyDescent="0.25">
      <c r="A172" s="88">
        <v>55</v>
      </c>
      <c r="B172" s="26"/>
      <c r="C172" s="90" t="s">
        <v>295</v>
      </c>
      <c r="D172" s="20" t="s">
        <v>174</v>
      </c>
      <c r="E172" s="28" t="s">
        <v>40</v>
      </c>
      <c r="F172" s="49">
        <v>2</v>
      </c>
      <c r="G172" s="49">
        <v>4000</v>
      </c>
      <c r="H172" s="27">
        <f t="shared" si="16"/>
        <v>8000</v>
      </c>
      <c r="I172" s="50">
        <f t="shared" si="18"/>
        <v>1280</v>
      </c>
      <c r="J172" s="50">
        <f t="shared" si="17"/>
        <v>9280</v>
      </c>
      <c r="K172" s="20" t="s">
        <v>297</v>
      </c>
      <c r="L172" s="28" t="s">
        <v>161</v>
      </c>
      <c r="M172" s="26"/>
      <c r="N172" s="26"/>
      <c r="O172" s="67"/>
    </row>
    <row r="173" spans="1:15" x14ac:dyDescent="0.25">
      <c r="A173" s="88">
        <v>56</v>
      </c>
      <c r="B173" s="26"/>
      <c r="C173" s="90" t="s">
        <v>296</v>
      </c>
      <c r="D173" s="20" t="s">
        <v>174</v>
      </c>
      <c r="E173" s="28" t="s">
        <v>40</v>
      </c>
      <c r="F173" s="49">
        <v>2</v>
      </c>
      <c r="G173" s="49">
        <v>3000</v>
      </c>
      <c r="H173" s="27">
        <f t="shared" si="16"/>
        <v>6000</v>
      </c>
      <c r="I173" s="50">
        <f t="shared" si="18"/>
        <v>960</v>
      </c>
      <c r="J173" s="50">
        <f t="shared" si="17"/>
        <v>6960</v>
      </c>
      <c r="K173" s="20" t="s">
        <v>297</v>
      </c>
      <c r="L173" s="28" t="s">
        <v>161</v>
      </c>
      <c r="M173" s="26"/>
      <c r="N173" s="26"/>
      <c r="O173" s="67"/>
    </row>
    <row r="174" spans="1:15" x14ac:dyDescent="0.25">
      <c r="A174" s="88">
        <v>57</v>
      </c>
      <c r="B174" s="26"/>
      <c r="C174" s="90" t="s">
        <v>351</v>
      </c>
      <c r="D174" s="20" t="s">
        <v>174</v>
      </c>
      <c r="E174" s="28" t="s">
        <v>40</v>
      </c>
      <c r="F174" s="49">
        <v>15</v>
      </c>
      <c r="G174" s="49">
        <v>250000</v>
      </c>
      <c r="H174" s="27">
        <f t="shared" si="16"/>
        <v>3750000</v>
      </c>
      <c r="I174" s="50">
        <f t="shared" si="18"/>
        <v>600000</v>
      </c>
      <c r="J174" s="50">
        <f t="shared" si="17"/>
        <v>4350000</v>
      </c>
      <c r="K174" s="20" t="s">
        <v>297</v>
      </c>
      <c r="L174" s="28" t="s">
        <v>161</v>
      </c>
      <c r="M174" s="26"/>
      <c r="N174" s="26"/>
      <c r="O174" s="67"/>
    </row>
    <row r="175" spans="1:15" x14ac:dyDescent="0.25">
      <c r="A175" s="88">
        <v>58</v>
      </c>
      <c r="B175" s="26"/>
      <c r="C175" s="90" t="s">
        <v>352</v>
      </c>
      <c r="D175" s="20" t="s">
        <v>173</v>
      </c>
      <c r="E175" s="28" t="s">
        <v>40</v>
      </c>
      <c r="F175" s="49">
        <v>500</v>
      </c>
      <c r="G175" s="49">
        <v>500</v>
      </c>
      <c r="H175" s="27">
        <f t="shared" si="16"/>
        <v>250000</v>
      </c>
      <c r="I175" s="50">
        <f t="shared" si="18"/>
        <v>40000</v>
      </c>
      <c r="J175" s="50">
        <f t="shared" si="17"/>
        <v>290000</v>
      </c>
      <c r="K175" s="20" t="s">
        <v>297</v>
      </c>
      <c r="L175" s="28" t="s">
        <v>161</v>
      </c>
      <c r="M175" s="26"/>
      <c r="N175" s="26"/>
      <c r="O175" s="67"/>
    </row>
    <row r="176" spans="1:15" x14ac:dyDescent="0.25">
      <c r="A176" s="88">
        <v>59</v>
      </c>
      <c r="B176" s="26"/>
      <c r="C176" s="90" t="s">
        <v>353</v>
      </c>
      <c r="D176" s="20" t="s">
        <v>175</v>
      </c>
      <c r="E176" s="28" t="s">
        <v>40</v>
      </c>
      <c r="F176" s="49">
        <v>108</v>
      </c>
      <c r="G176" s="49">
        <v>1980</v>
      </c>
      <c r="H176" s="27">
        <f t="shared" si="16"/>
        <v>213840</v>
      </c>
      <c r="I176" s="50">
        <f t="shared" si="18"/>
        <v>34214.400000000001</v>
      </c>
      <c r="J176" s="50">
        <f t="shared" si="17"/>
        <v>248054.39999999999</v>
      </c>
      <c r="K176" s="20" t="s">
        <v>297</v>
      </c>
      <c r="L176" s="28" t="s">
        <v>161</v>
      </c>
      <c r="M176" s="26"/>
      <c r="N176" s="26"/>
      <c r="O176" s="67"/>
    </row>
    <row r="177" spans="1:15" x14ac:dyDescent="0.25">
      <c r="A177" s="88">
        <v>60</v>
      </c>
      <c r="B177" s="26"/>
      <c r="C177" s="90" t="s">
        <v>354</v>
      </c>
      <c r="D177" s="20" t="s">
        <v>175</v>
      </c>
      <c r="E177" s="28" t="s">
        <v>40</v>
      </c>
      <c r="F177" s="49">
        <v>108</v>
      </c>
      <c r="G177" s="49">
        <v>1980</v>
      </c>
      <c r="H177" s="27">
        <f t="shared" si="16"/>
        <v>213840</v>
      </c>
      <c r="I177" s="50">
        <f t="shared" si="18"/>
        <v>34214.400000000001</v>
      </c>
      <c r="J177" s="50">
        <f t="shared" si="17"/>
        <v>248054.39999999999</v>
      </c>
      <c r="K177" s="20" t="s">
        <v>297</v>
      </c>
      <c r="L177" s="28" t="s">
        <v>161</v>
      </c>
      <c r="M177" s="26"/>
      <c r="N177" s="26"/>
      <c r="O177" s="67"/>
    </row>
    <row r="178" spans="1:15" x14ac:dyDescent="0.25">
      <c r="A178" s="88">
        <v>61</v>
      </c>
      <c r="B178" s="26"/>
      <c r="C178" s="90" t="s">
        <v>355</v>
      </c>
      <c r="D178" s="20" t="s">
        <v>175</v>
      </c>
      <c r="E178" s="28" t="s">
        <v>40</v>
      </c>
      <c r="F178" s="49">
        <v>50</v>
      </c>
      <c r="G178" s="49">
        <v>1980</v>
      </c>
      <c r="H178" s="27">
        <f t="shared" si="16"/>
        <v>99000</v>
      </c>
      <c r="I178" s="50">
        <f t="shared" si="18"/>
        <v>15840</v>
      </c>
      <c r="J178" s="50">
        <f t="shared" si="17"/>
        <v>114840</v>
      </c>
      <c r="K178" s="20" t="s">
        <v>297</v>
      </c>
      <c r="L178" s="28" t="s">
        <v>161</v>
      </c>
      <c r="M178" s="26"/>
      <c r="N178" s="26"/>
      <c r="O178" s="67"/>
    </row>
    <row r="179" spans="1:15" x14ac:dyDescent="0.25">
      <c r="A179" s="88">
        <v>62</v>
      </c>
      <c r="B179" s="26"/>
      <c r="C179" s="90" t="s">
        <v>356</v>
      </c>
      <c r="D179" s="20" t="s">
        <v>175</v>
      </c>
      <c r="E179" s="28" t="s">
        <v>40</v>
      </c>
      <c r="F179" s="49">
        <v>20</v>
      </c>
      <c r="G179" s="49">
        <v>1980</v>
      </c>
      <c r="H179" s="27">
        <f t="shared" si="16"/>
        <v>39600</v>
      </c>
      <c r="I179" s="50">
        <f t="shared" si="18"/>
        <v>6336</v>
      </c>
      <c r="J179" s="50">
        <f t="shared" si="17"/>
        <v>45936</v>
      </c>
      <c r="K179" s="20" t="s">
        <v>297</v>
      </c>
      <c r="L179" s="28" t="s">
        <v>161</v>
      </c>
      <c r="M179" s="26"/>
      <c r="N179" s="26"/>
      <c r="O179" s="67"/>
    </row>
    <row r="180" spans="1:15" x14ac:dyDescent="0.25">
      <c r="A180" s="88">
        <v>63</v>
      </c>
      <c r="B180" s="26"/>
      <c r="C180" s="90" t="s">
        <v>357</v>
      </c>
      <c r="D180" s="20" t="s">
        <v>174</v>
      </c>
      <c r="E180" s="28" t="s">
        <v>40</v>
      </c>
      <c r="F180" s="49">
        <v>1</v>
      </c>
      <c r="G180" s="49">
        <v>43610</v>
      </c>
      <c r="H180" s="27">
        <f t="shared" si="16"/>
        <v>43610</v>
      </c>
      <c r="I180" s="50">
        <f t="shared" si="18"/>
        <v>6977.6</v>
      </c>
      <c r="J180" s="50">
        <f t="shared" si="17"/>
        <v>50587.6</v>
      </c>
      <c r="K180" s="20" t="s">
        <v>297</v>
      </c>
      <c r="L180" s="28" t="s">
        <v>161</v>
      </c>
      <c r="M180" s="26"/>
      <c r="N180" s="26"/>
      <c r="O180" s="67"/>
    </row>
    <row r="181" spans="1:15" x14ac:dyDescent="0.25">
      <c r="A181" s="88">
        <v>64</v>
      </c>
      <c r="B181" s="26"/>
      <c r="C181" s="90" t="s">
        <v>358</v>
      </c>
      <c r="D181" s="20" t="s">
        <v>174</v>
      </c>
      <c r="E181" s="28" t="s">
        <v>40</v>
      </c>
      <c r="F181" s="49">
        <v>3</v>
      </c>
      <c r="G181" s="49">
        <v>45000</v>
      </c>
      <c r="H181" s="27">
        <f t="shared" si="16"/>
        <v>135000</v>
      </c>
      <c r="I181" s="50">
        <f t="shared" si="18"/>
        <v>21600</v>
      </c>
      <c r="J181" s="50">
        <f t="shared" si="17"/>
        <v>156600</v>
      </c>
      <c r="K181" s="20" t="s">
        <v>297</v>
      </c>
      <c r="L181" s="28" t="s">
        <v>161</v>
      </c>
      <c r="M181" s="26"/>
      <c r="N181" s="26"/>
      <c r="O181" s="67"/>
    </row>
    <row r="182" spans="1:15" x14ac:dyDescent="0.25">
      <c r="A182" s="88">
        <v>65</v>
      </c>
      <c r="B182" s="26"/>
      <c r="C182" s="90" t="s">
        <v>359</v>
      </c>
      <c r="D182" s="20" t="s">
        <v>360</v>
      </c>
      <c r="E182" s="28" t="s">
        <v>40</v>
      </c>
      <c r="F182" s="49">
        <v>50</v>
      </c>
      <c r="G182" s="49">
        <v>300</v>
      </c>
      <c r="H182" s="27">
        <f t="shared" ref="H182:H270" si="19">F182*G182</f>
        <v>15000</v>
      </c>
      <c r="I182" s="50">
        <f t="shared" si="18"/>
        <v>2400</v>
      </c>
      <c r="J182" s="50">
        <f t="shared" ref="J182:J270" si="20">H182+I182</f>
        <v>17400</v>
      </c>
      <c r="K182" s="20" t="s">
        <v>297</v>
      </c>
      <c r="L182" s="28" t="s">
        <v>161</v>
      </c>
      <c r="M182" s="26"/>
      <c r="N182" s="26"/>
      <c r="O182" s="67"/>
    </row>
    <row r="183" spans="1:15" x14ac:dyDescent="0.25">
      <c r="A183" s="88">
        <v>66</v>
      </c>
      <c r="B183" s="26"/>
      <c r="C183" s="90" t="s">
        <v>304</v>
      </c>
      <c r="D183" s="20" t="s">
        <v>360</v>
      </c>
      <c r="E183" s="28" t="s">
        <v>40</v>
      </c>
      <c r="F183" s="49">
        <v>5</v>
      </c>
      <c r="G183" s="49">
        <v>500</v>
      </c>
      <c r="H183" s="27">
        <f t="shared" si="19"/>
        <v>2500</v>
      </c>
      <c r="I183" s="50">
        <f t="shared" ref="I183:I271" si="21">H183*16%</f>
        <v>400</v>
      </c>
      <c r="J183" s="50">
        <f t="shared" si="20"/>
        <v>2900</v>
      </c>
      <c r="K183" s="20" t="s">
        <v>297</v>
      </c>
      <c r="L183" s="28" t="s">
        <v>161</v>
      </c>
      <c r="M183" s="26"/>
      <c r="N183" s="26"/>
      <c r="O183" s="67"/>
    </row>
    <row r="184" spans="1:15" x14ac:dyDescent="0.25">
      <c r="A184" s="88">
        <v>67</v>
      </c>
      <c r="B184" s="26"/>
      <c r="C184" s="90" t="s">
        <v>305</v>
      </c>
      <c r="D184" s="20" t="s">
        <v>360</v>
      </c>
      <c r="E184" s="28" t="s">
        <v>40</v>
      </c>
      <c r="F184" s="49">
        <v>10</v>
      </c>
      <c r="G184" s="49">
        <v>400</v>
      </c>
      <c r="H184" s="27">
        <f t="shared" si="19"/>
        <v>4000</v>
      </c>
      <c r="I184" s="50">
        <f t="shared" si="21"/>
        <v>640</v>
      </c>
      <c r="J184" s="50">
        <f t="shared" si="20"/>
        <v>4640</v>
      </c>
      <c r="K184" s="20" t="s">
        <v>297</v>
      </c>
      <c r="L184" s="28" t="s">
        <v>161</v>
      </c>
      <c r="M184" s="26"/>
      <c r="N184" s="26"/>
      <c r="O184" s="67"/>
    </row>
    <row r="185" spans="1:15" x14ac:dyDescent="0.25">
      <c r="A185" s="88">
        <v>68</v>
      </c>
      <c r="B185" s="26"/>
      <c r="C185" s="90" t="s">
        <v>306</v>
      </c>
      <c r="D185" s="20" t="s">
        <v>174</v>
      </c>
      <c r="E185" s="28" t="s">
        <v>40</v>
      </c>
      <c r="F185" s="49">
        <v>4</v>
      </c>
      <c r="G185" s="49">
        <v>10000</v>
      </c>
      <c r="H185" s="27">
        <f t="shared" si="19"/>
        <v>40000</v>
      </c>
      <c r="I185" s="50">
        <f t="shared" si="21"/>
        <v>6400</v>
      </c>
      <c r="J185" s="50">
        <f t="shared" si="20"/>
        <v>46400</v>
      </c>
      <c r="K185" s="20" t="s">
        <v>297</v>
      </c>
      <c r="L185" s="28" t="s">
        <v>161</v>
      </c>
      <c r="M185" s="26"/>
      <c r="N185" s="26"/>
      <c r="O185" s="67"/>
    </row>
    <row r="186" spans="1:15" ht="31.5" x14ac:dyDescent="0.25">
      <c r="A186" s="88">
        <v>69</v>
      </c>
      <c r="B186" s="26"/>
      <c r="C186" s="90" t="s">
        <v>361</v>
      </c>
      <c r="D186" s="20" t="s">
        <v>174</v>
      </c>
      <c r="E186" s="28" t="s">
        <v>40</v>
      </c>
      <c r="F186" s="49">
        <v>10</v>
      </c>
      <c r="G186" s="49">
        <v>35000</v>
      </c>
      <c r="H186" s="27">
        <f t="shared" si="19"/>
        <v>350000</v>
      </c>
      <c r="I186" s="50">
        <f t="shared" si="21"/>
        <v>56000</v>
      </c>
      <c r="J186" s="50">
        <f t="shared" si="20"/>
        <v>406000</v>
      </c>
      <c r="K186" s="20" t="s">
        <v>297</v>
      </c>
      <c r="L186" s="28" t="s">
        <v>161</v>
      </c>
      <c r="M186" s="26"/>
      <c r="N186" s="26"/>
      <c r="O186" s="67"/>
    </row>
    <row r="187" spans="1:15" ht="31.5" x14ac:dyDescent="0.25">
      <c r="A187" s="88">
        <v>70</v>
      </c>
      <c r="B187" s="26"/>
      <c r="C187" s="90" t="s">
        <v>362</v>
      </c>
      <c r="D187" s="20" t="s">
        <v>174</v>
      </c>
      <c r="E187" s="28" t="s">
        <v>40</v>
      </c>
      <c r="F187" s="49">
        <v>30</v>
      </c>
      <c r="G187" s="49">
        <v>8600</v>
      </c>
      <c r="H187" s="27">
        <f t="shared" si="19"/>
        <v>258000</v>
      </c>
      <c r="I187" s="50">
        <f t="shared" si="21"/>
        <v>41280</v>
      </c>
      <c r="J187" s="50">
        <f t="shared" si="20"/>
        <v>299280</v>
      </c>
      <c r="K187" s="20" t="s">
        <v>297</v>
      </c>
      <c r="L187" s="28" t="s">
        <v>161</v>
      </c>
      <c r="M187" s="26"/>
      <c r="N187" s="26"/>
      <c r="O187" s="67"/>
    </row>
    <row r="188" spans="1:15" ht="31.5" x14ac:dyDescent="0.25">
      <c r="A188" s="88">
        <v>71</v>
      </c>
      <c r="B188" s="26"/>
      <c r="C188" s="90" t="s">
        <v>363</v>
      </c>
      <c r="D188" s="20" t="s">
        <v>174</v>
      </c>
      <c r="E188" s="28" t="s">
        <v>40</v>
      </c>
      <c r="F188" s="49">
        <v>30</v>
      </c>
      <c r="G188" s="49">
        <v>9000</v>
      </c>
      <c r="H188" s="27">
        <f t="shared" si="19"/>
        <v>270000</v>
      </c>
      <c r="I188" s="50">
        <f t="shared" si="21"/>
        <v>43200</v>
      </c>
      <c r="J188" s="50">
        <f t="shared" si="20"/>
        <v>313200</v>
      </c>
      <c r="K188" s="20" t="s">
        <v>297</v>
      </c>
      <c r="L188" s="28" t="s">
        <v>161</v>
      </c>
      <c r="M188" s="26"/>
      <c r="N188" s="26"/>
      <c r="O188" s="67"/>
    </row>
    <row r="189" spans="1:15" x14ac:dyDescent="0.25">
      <c r="A189" s="88">
        <v>72</v>
      </c>
      <c r="B189" s="26"/>
      <c r="C189" s="90" t="s">
        <v>364</v>
      </c>
      <c r="D189" s="20" t="s">
        <v>174</v>
      </c>
      <c r="E189" s="28" t="s">
        <v>40</v>
      </c>
      <c r="F189" s="49">
        <v>200</v>
      </c>
      <c r="G189" s="49">
        <v>550</v>
      </c>
      <c r="H189" s="27">
        <f t="shared" si="19"/>
        <v>110000</v>
      </c>
      <c r="I189" s="50">
        <f t="shared" si="21"/>
        <v>17600</v>
      </c>
      <c r="J189" s="50">
        <f t="shared" si="20"/>
        <v>127600</v>
      </c>
      <c r="K189" s="20" t="s">
        <v>297</v>
      </c>
      <c r="L189" s="28" t="s">
        <v>161</v>
      </c>
      <c r="M189" s="26"/>
      <c r="N189" s="26"/>
      <c r="O189" s="67"/>
    </row>
    <row r="190" spans="1:15" x14ac:dyDescent="0.25">
      <c r="A190" s="88">
        <v>73</v>
      </c>
      <c r="B190" s="26"/>
      <c r="C190" s="90" t="s">
        <v>365</v>
      </c>
      <c r="D190" s="20" t="s">
        <v>174</v>
      </c>
      <c r="E190" s="28" t="s">
        <v>40</v>
      </c>
      <c r="F190" s="49">
        <v>180</v>
      </c>
      <c r="G190" s="49">
        <v>700</v>
      </c>
      <c r="H190" s="27">
        <f t="shared" si="19"/>
        <v>126000</v>
      </c>
      <c r="I190" s="50">
        <f t="shared" si="21"/>
        <v>20160</v>
      </c>
      <c r="J190" s="50">
        <f t="shared" si="20"/>
        <v>146160</v>
      </c>
      <c r="K190" s="20" t="s">
        <v>297</v>
      </c>
      <c r="L190" s="28" t="s">
        <v>161</v>
      </c>
      <c r="M190" s="26"/>
      <c r="N190" s="26"/>
      <c r="O190" s="67"/>
    </row>
    <row r="191" spans="1:15" x14ac:dyDescent="0.25">
      <c r="A191" s="88">
        <v>74</v>
      </c>
      <c r="B191" s="26"/>
      <c r="C191" s="90" t="s">
        <v>307</v>
      </c>
      <c r="D191" s="20" t="s">
        <v>174</v>
      </c>
      <c r="E191" s="28" t="s">
        <v>40</v>
      </c>
      <c r="F191" s="49">
        <v>572</v>
      </c>
      <c r="G191" s="49">
        <v>800</v>
      </c>
      <c r="H191" s="27">
        <f t="shared" si="19"/>
        <v>457600</v>
      </c>
      <c r="I191" s="50">
        <f t="shared" si="21"/>
        <v>73216</v>
      </c>
      <c r="J191" s="50">
        <f t="shared" si="20"/>
        <v>530816</v>
      </c>
      <c r="K191" s="20" t="s">
        <v>297</v>
      </c>
      <c r="L191" s="28" t="s">
        <v>161</v>
      </c>
      <c r="M191" s="26"/>
      <c r="N191" s="26"/>
      <c r="O191" s="67"/>
    </row>
    <row r="192" spans="1:15" x14ac:dyDescent="0.25">
      <c r="A192" s="88">
        <v>75</v>
      </c>
      <c r="B192" s="26"/>
      <c r="C192" s="90" t="s">
        <v>308</v>
      </c>
      <c r="D192" s="20" t="s">
        <v>173</v>
      </c>
      <c r="E192" s="28" t="s">
        <v>40</v>
      </c>
      <c r="F192" s="49">
        <v>250</v>
      </c>
      <c r="G192" s="49">
        <v>1500</v>
      </c>
      <c r="H192" s="27">
        <f t="shared" si="19"/>
        <v>375000</v>
      </c>
      <c r="I192" s="50">
        <f t="shared" si="21"/>
        <v>60000</v>
      </c>
      <c r="J192" s="50">
        <f t="shared" si="20"/>
        <v>435000</v>
      </c>
      <c r="K192" s="20" t="s">
        <v>297</v>
      </c>
      <c r="L192" s="28" t="s">
        <v>161</v>
      </c>
      <c r="M192" s="26"/>
      <c r="N192" s="26"/>
      <c r="O192" s="67"/>
    </row>
    <row r="193" spans="1:15" x14ac:dyDescent="0.25">
      <c r="A193" s="88">
        <v>76</v>
      </c>
      <c r="B193" s="26"/>
      <c r="C193" s="90" t="s">
        <v>309</v>
      </c>
      <c r="D193" s="20" t="s">
        <v>59</v>
      </c>
      <c r="E193" s="28" t="s">
        <v>40</v>
      </c>
      <c r="F193" s="49">
        <v>2000</v>
      </c>
      <c r="G193" s="49">
        <v>2500</v>
      </c>
      <c r="H193" s="27">
        <f t="shared" si="19"/>
        <v>5000000</v>
      </c>
      <c r="I193" s="50">
        <f t="shared" si="21"/>
        <v>800000</v>
      </c>
      <c r="J193" s="50">
        <f t="shared" si="20"/>
        <v>5800000</v>
      </c>
      <c r="K193" s="20" t="s">
        <v>297</v>
      </c>
      <c r="L193" s="28" t="s">
        <v>161</v>
      </c>
      <c r="M193" s="26"/>
      <c r="N193" s="26"/>
      <c r="O193" s="67"/>
    </row>
    <row r="194" spans="1:15" x14ac:dyDescent="0.25">
      <c r="A194" s="88">
        <v>77</v>
      </c>
      <c r="B194" s="26"/>
      <c r="C194" s="90" t="s">
        <v>366</v>
      </c>
      <c r="D194" s="20" t="s">
        <v>174</v>
      </c>
      <c r="E194" s="28" t="s">
        <v>40</v>
      </c>
      <c r="F194" s="49">
        <v>20</v>
      </c>
      <c r="G194" s="49">
        <v>550</v>
      </c>
      <c r="H194" s="27">
        <f t="shared" si="19"/>
        <v>11000</v>
      </c>
      <c r="I194" s="50">
        <f t="shared" si="21"/>
        <v>1760</v>
      </c>
      <c r="J194" s="50">
        <f t="shared" si="20"/>
        <v>12760</v>
      </c>
      <c r="K194" s="20" t="s">
        <v>297</v>
      </c>
      <c r="L194" s="28" t="s">
        <v>161</v>
      </c>
      <c r="M194" s="26"/>
      <c r="N194" s="26"/>
      <c r="O194" s="67"/>
    </row>
    <row r="195" spans="1:15" ht="17.25" customHeight="1" x14ac:dyDescent="0.25">
      <c r="A195" s="88">
        <v>78</v>
      </c>
      <c r="B195" s="26"/>
      <c r="C195" s="90" t="s">
        <v>367</v>
      </c>
      <c r="D195" s="20" t="s">
        <v>174</v>
      </c>
      <c r="E195" s="28" t="s">
        <v>40</v>
      </c>
      <c r="F195" s="49">
        <v>50</v>
      </c>
      <c r="G195" s="49">
        <v>270</v>
      </c>
      <c r="H195" s="27">
        <f t="shared" si="19"/>
        <v>13500</v>
      </c>
      <c r="I195" s="50">
        <f t="shared" si="21"/>
        <v>2160</v>
      </c>
      <c r="J195" s="50">
        <f t="shared" si="20"/>
        <v>15660</v>
      </c>
      <c r="K195" s="20" t="s">
        <v>297</v>
      </c>
      <c r="L195" s="28" t="s">
        <v>161</v>
      </c>
      <c r="M195" s="26"/>
      <c r="N195" s="26"/>
      <c r="O195" s="67"/>
    </row>
    <row r="196" spans="1:15" x14ac:dyDescent="0.25">
      <c r="A196" s="88">
        <v>79</v>
      </c>
      <c r="B196" s="26"/>
      <c r="C196" s="90" t="s">
        <v>368</v>
      </c>
      <c r="D196" s="20" t="s">
        <v>174</v>
      </c>
      <c r="E196" s="28" t="s">
        <v>40</v>
      </c>
      <c r="F196" s="49">
        <v>36</v>
      </c>
      <c r="G196" s="49">
        <v>2000</v>
      </c>
      <c r="H196" s="27">
        <f t="shared" si="19"/>
        <v>72000</v>
      </c>
      <c r="I196" s="50">
        <f t="shared" si="21"/>
        <v>11520</v>
      </c>
      <c r="J196" s="50">
        <f t="shared" si="20"/>
        <v>83520</v>
      </c>
      <c r="K196" s="20" t="s">
        <v>297</v>
      </c>
      <c r="L196" s="28" t="s">
        <v>161</v>
      </c>
      <c r="M196" s="26"/>
      <c r="N196" s="26"/>
      <c r="O196" s="67"/>
    </row>
    <row r="197" spans="1:15" x14ac:dyDescent="0.25">
      <c r="A197" s="88">
        <v>80</v>
      </c>
      <c r="B197" s="26"/>
      <c r="C197" s="90" t="s">
        <v>310</v>
      </c>
      <c r="D197" s="20" t="s">
        <v>174</v>
      </c>
      <c r="E197" s="28" t="s">
        <v>40</v>
      </c>
      <c r="F197" s="49">
        <v>10</v>
      </c>
      <c r="G197" s="49">
        <v>51000</v>
      </c>
      <c r="H197" s="27">
        <f t="shared" si="19"/>
        <v>510000</v>
      </c>
      <c r="I197" s="50">
        <f t="shared" si="21"/>
        <v>81600</v>
      </c>
      <c r="J197" s="50">
        <f t="shared" si="20"/>
        <v>591600</v>
      </c>
      <c r="K197" s="20" t="s">
        <v>297</v>
      </c>
      <c r="L197" s="28" t="s">
        <v>161</v>
      </c>
      <c r="M197" s="26"/>
      <c r="N197" s="26"/>
      <c r="O197" s="67"/>
    </row>
    <row r="198" spans="1:15" x14ac:dyDescent="0.25">
      <c r="A198" s="88">
        <v>81</v>
      </c>
      <c r="B198" s="26"/>
      <c r="C198" s="90" t="s">
        <v>311</v>
      </c>
      <c r="D198" s="20" t="s">
        <v>174</v>
      </c>
      <c r="E198" s="28" t="s">
        <v>40</v>
      </c>
      <c r="F198" s="49">
        <v>50</v>
      </c>
      <c r="G198" s="49">
        <v>800</v>
      </c>
      <c r="H198" s="27">
        <f t="shared" si="19"/>
        <v>40000</v>
      </c>
      <c r="I198" s="50">
        <f t="shared" si="21"/>
        <v>6400</v>
      </c>
      <c r="J198" s="50">
        <f t="shared" si="20"/>
        <v>46400</v>
      </c>
      <c r="K198" s="20" t="s">
        <v>297</v>
      </c>
      <c r="L198" s="28" t="s">
        <v>161</v>
      </c>
      <c r="M198" s="26"/>
      <c r="N198" s="26"/>
      <c r="O198" s="67"/>
    </row>
    <row r="199" spans="1:15" x14ac:dyDescent="0.25">
      <c r="A199" s="88">
        <v>82</v>
      </c>
      <c r="B199" s="26"/>
      <c r="C199" s="90" t="s">
        <v>312</v>
      </c>
      <c r="D199" s="20" t="s">
        <v>174</v>
      </c>
      <c r="E199" s="28" t="s">
        <v>40</v>
      </c>
      <c r="F199" s="49">
        <v>50</v>
      </c>
      <c r="G199" s="49">
        <v>5000</v>
      </c>
      <c r="H199" s="27">
        <f t="shared" si="19"/>
        <v>250000</v>
      </c>
      <c r="I199" s="50">
        <f t="shared" si="21"/>
        <v>40000</v>
      </c>
      <c r="J199" s="50">
        <f t="shared" si="20"/>
        <v>290000</v>
      </c>
      <c r="K199" s="20" t="s">
        <v>297</v>
      </c>
      <c r="L199" s="28" t="s">
        <v>161</v>
      </c>
      <c r="M199" s="26"/>
      <c r="N199" s="26"/>
      <c r="O199" s="67"/>
    </row>
    <row r="200" spans="1:15" x14ac:dyDescent="0.25">
      <c r="A200" s="88">
        <v>83</v>
      </c>
      <c r="B200" s="26"/>
      <c r="C200" s="90" t="s">
        <v>313</v>
      </c>
      <c r="D200" s="20" t="s">
        <v>174</v>
      </c>
      <c r="E200" s="28" t="s">
        <v>40</v>
      </c>
      <c r="F200" s="49">
        <v>10</v>
      </c>
      <c r="G200" s="49">
        <v>3500</v>
      </c>
      <c r="H200" s="27">
        <f t="shared" si="19"/>
        <v>35000</v>
      </c>
      <c r="I200" s="50">
        <f t="shared" si="21"/>
        <v>5600</v>
      </c>
      <c r="J200" s="50">
        <f t="shared" si="20"/>
        <v>40600</v>
      </c>
      <c r="K200" s="20" t="s">
        <v>297</v>
      </c>
      <c r="L200" s="28" t="s">
        <v>161</v>
      </c>
      <c r="M200" s="26"/>
      <c r="N200" s="26"/>
      <c r="O200" s="67"/>
    </row>
    <row r="201" spans="1:15" x14ac:dyDescent="0.25">
      <c r="A201" s="88">
        <v>84</v>
      </c>
      <c r="B201" s="26"/>
      <c r="C201" s="90" t="s">
        <v>314</v>
      </c>
      <c r="D201" s="20" t="s">
        <v>174</v>
      </c>
      <c r="E201" s="28" t="s">
        <v>40</v>
      </c>
      <c r="F201" s="49">
        <v>10</v>
      </c>
      <c r="G201" s="49">
        <v>20000</v>
      </c>
      <c r="H201" s="27">
        <f t="shared" si="19"/>
        <v>200000</v>
      </c>
      <c r="I201" s="50">
        <f t="shared" si="21"/>
        <v>32000</v>
      </c>
      <c r="J201" s="50">
        <f t="shared" si="20"/>
        <v>232000</v>
      </c>
      <c r="K201" s="20" t="s">
        <v>297</v>
      </c>
      <c r="L201" s="28" t="s">
        <v>161</v>
      </c>
      <c r="M201" s="26"/>
      <c r="N201" s="26"/>
      <c r="O201" s="67"/>
    </row>
    <row r="202" spans="1:15" x14ac:dyDescent="0.25">
      <c r="A202" s="88">
        <v>85</v>
      </c>
      <c r="B202" s="26"/>
      <c r="C202" s="90" t="s">
        <v>369</v>
      </c>
      <c r="D202" s="20" t="s">
        <v>174</v>
      </c>
      <c r="E202" s="28" t="s">
        <v>40</v>
      </c>
      <c r="F202" s="49">
        <v>22</v>
      </c>
      <c r="G202" s="49">
        <v>2500</v>
      </c>
      <c r="H202" s="27">
        <f t="shared" si="19"/>
        <v>55000</v>
      </c>
      <c r="I202" s="50">
        <f t="shared" si="21"/>
        <v>8800</v>
      </c>
      <c r="J202" s="50">
        <f t="shared" si="20"/>
        <v>63800</v>
      </c>
      <c r="K202" s="20" t="s">
        <v>297</v>
      </c>
      <c r="L202" s="28" t="s">
        <v>161</v>
      </c>
      <c r="M202" s="26"/>
      <c r="N202" s="26"/>
      <c r="O202" s="67"/>
    </row>
    <row r="203" spans="1:15" x14ac:dyDescent="0.25">
      <c r="A203" s="88">
        <v>86</v>
      </c>
      <c r="B203" s="26"/>
      <c r="C203" s="90" t="s">
        <v>370</v>
      </c>
      <c r="D203" s="20" t="s">
        <v>174</v>
      </c>
      <c r="E203" s="28" t="s">
        <v>40</v>
      </c>
      <c r="F203" s="49">
        <v>22</v>
      </c>
      <c r="G203" s="49">
        <v>1700</v>
      </c>
      <c r="H203" s="27">
        <f t="shared" si="19"/>
        <v>37400</v>
      </c>
      <c r="I203" s="50">
        <f t="shared" si="21"/>
        <v>5984</v>
      </c>
      <c r="J203" s="50">
        <f t="shared" si="20"/>
        <v>43384</v>
      </c>
      <c r="K203" s="20" t="s">
        <v>297</v>
      </c>
      <c r="L203" s="28" t="s">
        <v>161</v>
      </c>
      <c r="M203" s="26"/>
      <c r="N203" s="26"/>
      <c r="O203" s="67"/>
    </row>
    <row r="204" spans="1:15" x14ac:dyDescent="0.25">
      <c r="A204" s="88">
        <v>87</v>
      </c>
      <c r="B204" s="26"/>
      <c r="C204" s="90" t="s">
        <v>371</v>
      </c>
      <c r="D204" s="20" t="s">
        <v>174</v>
      </c>
      <c r="E204" s="28" t="s">
        <v>40</v>
      </c>
      <c r="F204" s="49">
        <v>22</v>
      </c>
      <c r="G204" s="49">
        <v>600</v>
      </c>
      <c r="H204" s="27">
        <f t="shared" si="19"/>
        <v>13200</v>
      </c>
      <c r="I204" s="50">
        <f t="shared" si="21"/>
        <v>2112</v>
      </c>
      <c r="J204" s="50">
        <f t="shared" si="20"/>
        <v>15312</v>
      </c>
      <c r="K204" s="20" t="s">
        <v>297</v>
      </c>
      <c r="L204" s="28" t="s">
        <v>161</v>
      </c>
      <c r="M204" s="26"/>
      <c r="N204" s="26"/>
      <c r="O204" s="67"/>
    </row>
    <row r="205" spans="1:15" x14ac:dyDescent="0.25">
      <c r="A205" s="88">
        <v>88</v>
      </c>
      <c r="B205" s="26"/>
      <c r="C205" s="90" t="s">
        <v>372</v>
      </c>
      <c r="D205" s="20" t="s">
        <v>174</v>
      </c>
      <c r="E205" s="28" t="s">
        <v>40</v>
      </c>
      <c r="F205" s="49">
        <v>22</v>
      </c>
      <c r="G205" s="49">
        <v>5000</v>
      </c>
      <c r="H205" s="27">
        <f t="shared" si="19"/>
        <v>110000</v>
      </c>
      <c r="I205" s="50">
        <f t="shared" si="21"/>
        <v>17600</v>
      </c>
      <c r="J205" s="50">
        <f t="shared" si="20"/>
        <v>127600</v>
      </c>
      <c r="K205" s="20" t="s">
        <v>297</v>
      </c>
      <c r="L205" s="28" t="s">
        <v>161</v>
      </c>
      <c r="M205" s="26"/>
      <c r="N205" s="26"/>
      <c r="O205" s="67"/>
    </row>
    <row r="206" spans="1:15" x14ac:dyDescent="0.25">
      <c r="A206" s="88">
        <v>89</v>
      </c>
      <c r="B206" s="26"/>
      <c r="C206" s="90" t="s">
        <v>373</v>
      </c>
      <c r="D206" s="20" t="s">
        <v>174</v>
      </c>
      <c r="E206" s="28" t="s">
        <v>40</v>
      </c>
      <c r="F206" s="49">
        <v>30</v>
      </c>
      <c r="G206" s="49">
        <v>3000</v>
      </c>
      <c r="H206" s="27">
        <f t="shared" si="19"/>
        <v>90000</v>
      </c>
      <c r="I206" s="50">
        <f t="shared" si="21"/>
        <v>14400</v>
      </c>
      <c r="J206" s="50">
        <f t="shared" si="20"/>
        <v>104400</v>
      </c>
      <c r="K206" s="20" t="s">
        <v>297</v>
      </c>
      <c r="L206" s="28" t="s">
        <v>161</v>
      </c>
      <c r="M206" s="26"/>
      <c r="N206" s="26"/>
      <c r="O206" s="67"/>
    </row>
    <row r="207" spans="1:15" x14ac:dyDescent="0.25">
      <c r="A207" s="88">
        <v>90</v>
      </c>
      <c r="B207" s="26"/>
      <c r="C207" s="90" t="s">
        <v>315</v>
      </c>
      <c r="D207" s="20" t="s">
        <v>174</v>
      </c>
      <c r="E207" s="28" t="s">
        <v>40</v>
      </c>
      <c r="F207" s="49">
        <v>10</v>
      </c>
      <c r="G207" s="49">
        <v>2000</v>
      </c>
      <c r="H207" s="27">
        <f t="shared" si="19"/>
        <v>20000</v>
      </c>
      <c r="I207" s="50">
        <f t="shared" si="21"/>
        <v>3200</v>
      </c>
      <c r="J207" s="50">
        <f t="shared" si="20"/>
        <v>23200</v>
      </c>
      <c r="K207" s="20" t="s">
        <v>297</v>
      </c>
      <c r="L207" s="28" t="s">
        <v>161</v>
      </c>
      <c r="M207" s="26"/>
      <c r="N207" s="26"/>
      <c r="O207" s="67"/>
    </row>
    <row r="208" spans="1:15" x14ac:dyDescent="0.25">
      <c r="A208" s="88">
        <v>91</v>
      </c>
      <c r="B208" s="26"/>
      <c r="C208" s="90" t="s">
        <v>316</v>
      </c>
      <c r="D208" s="20" t="s">
        <v>173</v>
      </c>
      <c r="E208" s="28" t="s">
        <v>40</v>
      </c>
      <c r="F208" s="49">
        <v>10</v>
      </c>
      <c r="G208" s="49">
        <v>2000</v>
      </c>
      <c r="H208" s="27">
        <f t="shared" si="19"/>
        <v>20000</v>
      </c>
      <c r="I208" s="50">
        <f t="shared" si="21"/>
        <v>3200</v>
      </c>
      <c r="J208" s="50">
        <f t="shared" si="20"/>
        <v>23200</v>
      </c>
      <c r="K208" s="20" t="s">
        <v>297</v>
      </c>
      <c r="L208" s="28" t="s">
        <v>161</v>
      </c>
      <c r="M208" s="26"/>
      <c r="N208" s="26"/>
      <c r="O208" s="67"/>
    </row>
    <row r="209" spans="1:15" x14ac:dyDescent="0.25">
      <c r="A209" s="88">
        <v>92</v>
      </c>
      <c r="B209" s="26"/>
      <c r="C209" s="90" t="s">
        <v>317</v>
      </c>
      <c r="D209" s="20" t="s">
        <v>173</v>
      </c>
      <c r="E209" s="28" t="s">
        <v>40</v>
      </c>
      <c r="F209" s="49">
        <v>15</v>
      </c>
      <c r="G209" s="49">
        <v>2000</v>
      </c>
      <c r="H209" s="27">
        <f t="shared" si="19"/>
        <v>30000</v>
      </c>
      <c r="I209" s="50">
        <f t="shared" si="21"/>
        <v>4800</v>
      </c>
      <c r="J209" s="50">
        <f t="shared" si="20"/>
        <v>34800</v>
      </c>
      <c r="K209" s="20" t="s">
        <v>297</v>
      </c>
      <c r="L209" s="28" t="s">
        <v>161</v>
      </c>
      <c r="M209" s="26"/>
      <c r="N209" s="26"/>
      <c r="O209" s="67"/>
    </row>
    <row r="210" spans="1:15" x14ac:dyDescent="0.25">
      <c r="A210" s="88">
        <v>93</v>
      </c>
      <c r="B210" s="26"/>
      <c r="C210" s="90" t="s">
        <v>318</v>
      </c>
      <c r="D210" s="20" t="s">
        <v>59</v>
      </c>
      <c r="E210" s="28" t="s">
        <v>40</v>
      </c>
      <c r="F210" s="49">
        <v>3</v>
      </c>
      <c r="G210" s="49">
        <v>5000</v>
      </c>
      <c r="H210" s="27">
        <f t="shared" si="19"/>
        <v>15000</v>
      </c>
      <c r="I210" s="50">
        <f t="shared" si="21"/>
        <v>2400</v>
      </c>
      <c r="J210" s="50">
        <f t="shared" si="20"/>
        <v>17400</v>
      </c>
      <c r="K210" s="20" t="s">
        <v>297</v>
      </c>
      <c r="L210" s="28" t="s">
        <v>161</v>
      </c>
      <c r="M210" s="26"/>
      <c r="N210" s="26"/>
      <c r="O210" s="67"/>
    </row>
    <row r="211" spans="1:15" x14ac:dyDescent="0.25">
      <c r="A211" s="88">
        <v>94</v>
      </c>
      <c r="B211" s="26"/>
      <c r="C211" s="90" t="s">
        <v>374</v>
      </c>
      <c r="D211" s="20" t="s">
        <v>174</v>
      </c>
      <c r="E211" s="28" t="s">
        <v>40</v>
      </c>
      <c r="F211" s="49">
        <v>5</v>
      </c>
      <c r="G211" s="49">
        <v>40000</v>
      </c>
      <c r="H211" s="27">
        <f t="shared" si="19"/>
        <v>200000</v>
      </c>
      <c r="I211" s="50">
        <f t="shared" si="21"/>
        <v>32000</v>
      </c>
      <c r="J211" s="50">
        <f t="shared" si="20"/>
        <v>232000</v>
      </c>
      <c r="K211" s="20" t="s">
        <v>297</v>
      </c>
      <c r="L211" s="28" t="s">
        <v>161</v>
      </c>
      <c r="M211" s="26"/>
      <c r="N211" s="26"/>
      <c r="O211" s="67"/>
    </row>
    <row r="212" spans="1:15" x14ac:dyDescent="0.25">
      <c r="A212" s="88">
        <v>95</v>
      </c>
      <c r="B212" s="26"/>
      <c r="C212" s="90" t="s">
        <v>319</v>
      </c>
      <c r="D212" s="20" t="s">
        <v>229</v>
      </c>
      <c r="E212" s="28" t="s">
        <v>40</v>
      </c>
      <c r="F212" s="49">
        <v>100</v>
      </c>
      <c r="G212" s="49">
        <v>2000</v>
      </c>
      <c r="H212" s="27">
        <f t="shared" si="19"/>
        <v>200000</v>
      </c>
      <c r="I212" s="50">
        <f t="shared" si="21"/>
        <v>32000</v>
      </c>
      <c r="J212" s="50">
        <f t="shared" si="20"/>
        <v>232000</v>
      </c>
      <c r="K212" s="20" t="s">
        <v>297</v>
      </c>
      <c r="L212" s="28" t="s">
        <v>161</v>
      </c>
      <c r="M212" s="26"/>
      <c r="N212" s="26"/>
      <c r="O212" s="67"/>
    </row>
    <row r="213" spans="1:15" x14ac:dyDescent="0.25">
      <c r="A213" s="88">
        <v>96</v>
      </c>
      <c r="B213" s="26"/>
      <c r="C213" s="90" t="s">
        <v>320</v>
      </c>
      <c r="D213" s="20" t="s">
        <v>229</v>
      </c>
      <c r="E213" s="28" t="s">
        <v>40</v>
      </c>
      <c r="F213" s="49">
        <v>100</v>
      </c>
      <c r="G213" s="49">
        <v>1000</v>
      </c>
      <c r="H213" s="27">
        <f t="shared" si="19"/>
        <v>100000</v>
      </c>
      <c r="I213" s="50">
        <f t="shared" si="21"/>
        <v>16000</v>
      </c>
      <c r="J213" s="50">
        <f t="shared" si="20"/>
        <v>116000</v>
      </c>
      <c r="K213" s="20" t="s">
        <v>297</v>
      </c>
      <c r="L213" s="28" t="s">
        <v>161</v>
      </c>
      <c r="M213" s="26"/>
      <c r="N213" s="26"/>
      <c r="O213" s="67"/>
    </row>
    <row r="214" spans="1:15" x14ac:dyDescent="0.25">
      <c r="A214" s="88">
        <v>97</v>
      </c>
      <c r="B214" s="26"/>
      <c r="C214" s="90" t="s">
        <v>321</v>
      </c>
      <c r="D214" s="20" t="s">
        <v>174</v>
      </c>
      <c r="E214" s="28" t="s">
        <v>40</v>
      </c>
      <c r="F214" s="49">
        <v>30</v>
      </c>
      <c r="G214" s="49">
        <v>2100</v>
      </c>
      <c r="H214" s="27">
        <f t="shared" si="19"/>
        <v>63000</v>
      </c>
      <c r="I214" s="50">
        <f t="shared" si="21"/>
        <v>10080</v>
      </c>
      <c r="J214" s="50">
        <f t="shared" si="20"/>
        <v>73080</v>
      </c>
      <c r="K214" s="20" t="s">
        <v>297</v>
      </c>
      <c r="L214" s="28" t="s">
        <v>161</v>
      </c>
      <c r="M214" s="26"/>
      <c r="N214" s="26"/>
      <c r="O214" s="67"/>
    </row>
    <row r="215" spans="1:15" x14ac:dyDescent="0.25">
      <c r="A215" s="88">
        <v>98</v>
      </c>
      <c r="B215" s="26"/>
      <c r="C215" s="90" t="s">
        <v>322</v>
      </c>
      <c r="D215" s="20" t="s">
        <v>174</v>
      </c>
      <c r="E215" s="28" t="s">
        <v>40</v>
      </c>
      <c r="F215" s="49">
        <v>60</v>
      </c>
      <c r="G215" s="49">
        <v>1600</v>
      </c>
      <c r="H215" s="27">
        <f t="shared" si="19"/>
        <v>96000</v>
      </c>
      <c r="I215" s="50">
        <f t="shared" si="21"/>
        <v>15360</v>
      </c>
      <c r="J215" s="50">
        <f t="shared" si="20"/>
        <v>111360</v>
      </c>
      <c r="K215" s="20" t="s">
        <v>297</v>
      </c>
      <c r="L215" s="28" t="s">
        <v>161</v>
      </c>
      <c r="M215" s="26"/>
      <c r="N215" s="26"/>
      <c r="O215" s="67"/>
    </row>
    <row r="216" spans="1:15" x14ac:dyDescent="0.25">
      <c r="A216" s="88">
        <v>99</v>
      </c>
      <c r="B216" s="26"/>
      <c r="C216" s="90" t="s">
        <v>375</v>
      </c>
      <c r="D216" s="20" t="s">
        <v>174</v>
      </c>
      <c r="E216" s="28" t="s">
        <v>40</v>
      </c>
      <c r="F216" s="49">
        <v>30</v>
      </c>
      <c r="G216" s="49">
        <v>1800</v>
      </c>
      <c r="H216" s="27">
        <f t="shared" si="19"/>
        <v>54000</v>
      </c>
      <c r="I216" s="50">
        <f t="shared" si="21"/>
        <v>8640</v>
      </c>
      <c r="J216" s="50">
        <f t="shared" si="20"/>
        <v>62640</v>
      </c>
      <c r="K216" s="20" t="s">
        <v>297</v>
      </c>
      <c r="L216" s="28" t="s">
        <v>161</v>
      </c>
      <c r="M216" s="26"/>
      <c r="N216" s="26"/>
      <c r="O216" s="67"/>
    </row>
    <row r="217" spans="1:15" x14ac:dyDescent="0.25">
      <c r="A217" s="88">
        <v>100</v>
      </c>
      <c r="B217" s="26"/>
      <c r="C217" s="90" t="s">
        <v>427</v>
      </c>
      <c r="D217" s="20" t="s">
        <v>174</v>
      </c>
      <c r="E217" s="28" t="s">
        <v>40</v>
      </c>
      <c r="F217" s="49">
        <v>10</v>
      </c>
      <c r="G217" s="49">
        <v>38954</v>
      </c>
      <c r="H217" s="27">
        <f t="shared" si="19"/>
        <v>389540</v>
      </c>
      <c r="I217" s="50">
        <f t="shared" si="21"/>
        <v>62326.400000000001</v>
      </c>
      <c r="J217" s="50">
        <f t="shared" si="20"/>
        <v>451866.4</v>
      </c>
      <c r="K217" s="20" t="s">
        <v>297</v>
      </c>
      <c r="L217" s="28" t="s">
        <v>161</v>
      </c>
      <c r="M217" s="26"/>
      <c r="N217" s="26"/>
      <c r="O217" s="67"/>
    </row>
    <row r="218" spans="1:15" x14ac:dyDescent="0.25">
      <c r="A218" s="88">
        <v>101</v>
      </c>
      <c r="B218" s="26"/>
      <c r="C218" s="90" t="s">
        <v>376</v>
      </c>
      <c r="D218" s="20" t="s">
        <v>174</v>
      </c>
      <c r="E218" s="28" t="s">
        <v>40</v>
      </c>
      <c r="F218" s="49">
        <v>10</v>
      </c>
      <c r="G218" s="49">
        <v>48504</v>
      </c>
      <c r="H218" s="27">
        <f t="shared" si="19"/>
        <v>485040</v>
      </c>
      <c r="I218" s="50">
        <f t="shared" si="21"/>
        <v>77606.400000000009</v>
      </c>
      <c r="J218" s="50">
        <f t="shared" si="20"/>
        <v>562646.4</v>
      </c>
      <c r="K218" s="20" t="s">
        <v>297</v>
      </c>
      <c r="L218" s="28" t="s">
        <v>161</v>
      </c>
      <c r="M218" s="26"/>
      <c r="N218" s="26"/>
      <c r="O218" s="67"/>
    </row>
    <row r="219" spans="1:15" x14ac:dyDescent="0.25">
      <c r="A219" s="88">
        <v>102</v>
      </c>
      <c r="B219" s="26"/>
      <c r="C219" s="90" t="s">
        <v>323</v>
      </c>
      <c r="D219" s="20" t="s">
        <v>174</v>
      </c>
      <c r="E219" s="28" t="s">
        <v>40</v>
      </c>
      <c r="F219" s="49">
        <v>7</v>
      </c>
      <c r="G219" s="49">
        <v>3000</v>
      </c>
      <c r="H219" s="27">
        <f t="shared" si="19"/>
        <v>21000</v>
      </c>
      <c r="I219" s="50">
        <f t="shared" si="21"/>
        <v>3360</v>
      </c>
      <c r="J219" s="50">
        <f t="shared" si="20"/>
        <v>24360</v>
      </c>
      <c r="K219" s="20" t="s">
        <v>297</v>
      </c>
      <c r="L219" s="28" t="s">
        <v>161</v>
      </c>
      <c r="M219" s="26"/>
      <c r="N219" s="26"/>
      <c r="O219" s="67"/>
    </row>
    <row r="220" spans="1:15" x14ac:dyDescent="0.25">
      <c r="A220" s="88">
        <v>103</v>
      </c>
      <c r="B220" s="26"/>
      <c r="C220" s="90" t="s">
        <v>377</v>
      </c>
      <c r="D220" s="20" t="s">
        <v>174</v>
      </c>
      <c r="E220" s="28" t="s">
        <v>40</v>
      </c>
      <c r="F220" s="49">
        <v>7</v>
      </c>
      <c r="G220" s="49">
        <v>3500</v>
      </c>
      <c r="H220" s="27">
        <f t="shared" si="19"/>
        <v>24500</v>
      </c>
      <c r="I220" s="50">
        <f t="shared" si="21"/>
        <v>3920</v>
      </c>
      <c r="J220" s="50">
        <f t="shared" si="20"/>
        <v>28420</v>
      </c>
      <c r="K220" s="20" t="s">
        <v>297</v>
      </c>
      <c r="L220" s="28" t="s">
        <v>161</v>
      </c>
      <c r="M220" s="26"/>
      <c r="N220" s="26"/>
      <c r="O220" s="67"/>
    </row>
    <row r="221" spans="1:15" x14ac:dyDescent="0.25">
      <c r="A221" s="88">
        <v>104</v>
      </c>
      <c r="B221" s="26"/>
      <c r="C221" s="90" t="s">
        <v>378</v>
      </c>
      <c r="D221" s="20" t="s">
        <v>174</v>
      </c>
      <c r="E221" s="28" t="s">
        <v>40</v>
      </c>
      <c r="F221" s="49">
        <v>2</v>
      </c>
      <c r="G221" s="49">
        <v>68300</v>
      </c>
      <c r="H221" s="27">
        <f t="shared" si="19"/>
        <v>136600</v>
      </c>
      <c r="I221" s="50">
        <f t="shared" si="21"/>
        <v>21856</v>
      </c>
      <c r="J221" s="50">
        <f t="shared" si="20"/>
        <v>158456</v>
      </c>
      <c r="K221" s="20" t="s">
        <v>297</v>
      </c>
      <c r="L221" s="28" t="s">
        <v>161</v>
      </c>
      <c r="M221" s="26"/>
      <c r="N221" s="26"/>
      <c r="O221" s="67"/>
    </row>
    <row r="222" spans="1:15" x14ac:dyDescent="0.25">
      <c r="A222" s="88">
        <v>105</v>
      </c>
      <c r="B222" s="26"/>
      <c r="C222" s="90" t="s">
        <v>324</v>
      </c>
      <c r="D222" s="20" t="s">
        <v>174</v>
      </c>
      <c r="E222" s="28" t="s">
        <v>40</v>
      </c>
      <c r="F222" s="49">
        <v>50</v>
      </c>
      <c r="G222" s="49">
        <v>4347</v>
      </c>
      <c r="H222" s="27">
        <f t="shared" si="19"/>
        <v>217350</v>
      </c>
      <c r="I222" s="50">
        <f t="shared" si="21"/>
        <v>34776</v>
      </c>
      <c r="J222" s="50">
        <f t="shared" si="20"/>
        <v>252126</v>
      </c>
      <c r="K222" s="20" t="s">
        <v>297</v>
      </c>
      <c r="L222" s="28" t="s">
        <v>161</v>
      </c>
      <c r="M222" s="26"/>
      <c r="N222" s="26"/>
      <c r="O222" s="67"/>
    </row>
    <row r="223" spans="1:15" x14ac:dyDescent="0.25">
      <c r="A223" s="88">
        <v>106</v>
      </c>
      <c r="B223" s="26"/>
      <c r="C223" s="90" t="s">
        <v>325</v>
      </c>
      <c r="D223" s="20" t="s">
        <v>174</v>
      </c>
      <c r="E223" s="28" t="s">
        <v>40</v>
      </c>
      <c r="F223" s="49">
        <v>10</v>
      </c>
      <c r="G223" s="49">
        <v>10101</v>
      </c>
      <c r="H223" s="27">
        <f t="shared" si="19"/>
        <v>101010</v>
      </c>
      <c r="I223" s="50">
        <f t="shared" si="21"/>
        <v>16161.6</v>
      </c>
      <c r="J223" s="50">
        <f t="shared" si="20"/>
        <v>117171.6</v>
      </c>
      <c r="K223" s="20" t="s">
        <v>297</v>
      </c>
      <c r="L223" s="28" t="s">
        <v>161</v>
      </c>
      <c r="M223" s="26"/>
      <c r="N223" s="26"/>
      <c r="O223" s="67"/>
    </row>
    <row r="224" spans="1:15" x14ac:dyDescent="0.25">
      <c r="A224" s="88">
        <v>107</v>
      </c>
      <c r="B224" s="26"/>
      <c r="C224" s="90" t="s">
        <v>326</v>
      </c>
      <c r="D224" s="20" t="s">
        <v>174</v>
      </c>
      <c r="E224" s="28" t="s">
        <v>40</v>
      </c>
      <c r="F224" s="49">
        <v>20</v>
      </c>
      <c r="G224" s="49">
        <v>8500</v>
      </c>
      <c r="H224" s="27">
        <f t="shared" si="19"/>
        <v>170000</v>
      </c>
      <c r="I224" s="50">
        <f t="shared" si="21"/>
        <v>27200</v>
      </c>
      <c r="J224" s="50">
        <f t="shared" si="20"/>
        <v>197200</v>
      </c>
      <c r="K224" s="20" t="s">
        <v>297</v>
      </c>
      <c r="L224" s="28" t="s">
        <v>161</v>
      </c>
      <c r="M224" s="26"/>
      <c r="N224" s="26"/>
      <c r="O224" s="67"/>
    </row>
    <row r="225" spans="1:15" x14ac:dyDescent="0.25">
      <c r="A225" s="88">
        <v>108</v>
      </c>
      <c r="B225" s="26"/>
      <c r="C225" s="90" t="s">
        <v>327</v>
      </c>
      <c r="D225" s="20" t="s">
        <v>174</v>
      </c>
      <c r="E225" s="28" t="s">
        <v>40</v>
      </c>
      <c r="F225" s="49">
        <v>50</v>
      </c>
      <c r="G225" s="49">
        <v>2000</v>
      </c>
      <c r="H225" s="27">
        <f t="shared" si="19"/>
        <v>100000</v>
      </c>
      <c r="I225" s="50">
        <f t="shared" si="21"/>
        <v>16000</v>
      </c>
      <c r="J225" s="50">
        <f t="shared" si="20"/>
        <v>116000</v>
      </c>
      <c r="K225" s="20" t="s">
        <v>297</v>
      </c>
      <c r="L225" s="28" t="s">
        <v>161</v>
      </c>
      <c r="M225" s="26"/>
      <c r="N225" s="26"/>
      <c r="O225" s="67"/>
    </row>
    <row r="226" spans="1:15" x14ac:dyDescent="0.25">
      <c r="A226" s="88">
        <v>109</v>
      </c>
      <c r="B226" s="26"/>
      <c r="C226" s="90" t="s">
        <v>379</v>
      </c>
      <c r="D226" s="20" t="s">
        <v>174</v>
      </c>
      <c r="E226" s="28" t="s">
        <v>40</v>
      </c>
      <c r="F226" s="49">
        <v>40</v>
      </c>
      <c r="G226" s="49">
        <v>3265</v>
      </c>
      <c r="H226" s="27">
        <f t="shared" si="19"/>
        <v>130600</v>
      </c>
      <c r="I226" s="50">
        <f t="shared" si="21"/>
        <v>20896</v>
      </c>
      <c r="J226" s="50">
        <f t="shared" si="20"/>
        <v>151496</v>
      </c>
      <c r="K226" s="20" t="s">
        <v>297</v>
      </c>
      <c r="L226" s="28" t="s">
        <v>161</v>
      </c>
      <c r="M226" s="26"/>
      <c r="N226" s="26"/>
      <c r="O226" s="67"/>
    </row>
    <row r="227" spans="1:15" x14ac:dyDescent="0.25">
      <c r="A227" s="88">
        <v>110</v>
      </c>
      <c r="B227" s="26"/>
      <c r="C227" s="90" t="s">
        <v>380</v>
      </c>
      <c r="D227" s="20" t="s">
        <v>175</v>
      </c>
      <c r="E227" s="28" t="s">
        <v>40</v>
      </c>
      <c r="F227" s="49">
        <v>52</v>
      </c>
      <c r="G227" s="49">
        <v>2000</v>
      </c>
      <c r="H227" s="27">
        <f t="shared" si="19"/>
        <v>104000</v>
      </c>
      <c r="I227" s="50">
        <f t="shared" si="21"/>
        <v>16640</v>
      </c>
      <c r="J227" s="50">
        <f t="shared" si="20"/>
        <v>120640</v>
      </c>
      <c r="K227" s="20" t="s">
        <v>297</v>
      </c>
      <c r="L227" s="28" t="s">
        <v>161</v>
      </c>
      <c r="M227" s="26"/>
      <c r="N227" s="26"/>
      <c r="O227" s="67"/>
    </row>
    <row r="228" spans="1:15" x14ac:dyDescent="0.25">
      <c r="A228" s="88">
        <v>111</v>
      </c>
      <c r="B228" s="26"/>
      <c r="C228" s="90" t="s">
        <v>328</v>
      </c>
      <c r="D228" s="20" t="s">
        <v>174</v>
      </c>
      <c r="E228" s="28" t="s">
        <v>40</v>
      </c>
      <c r="F228" s="49">
        <v>40</v>
      </c>
      <c r="G228" s="49">
        <v>1170</v>
      </c>
      <c r="H228" s="27">
        <f t="shared" si="19"/>
        <v>46800</v>
      </c>
      <c r="I228" s="50">
        <f t="shared" si="21"/>
        <v>7488</v>
      </c>
      <c r="J228" s="50">
        <f t="shared" si="20"/>
        <v>54288</v>
      </c>
      <c r="K228" s="20" t="s">
        <v>297</v>
      </c>
      <c r="L228" s="28" t="s">
        <v>161</v>
      </c>
      <c r="M228" s="26"/>
      <c r="N228" s="26"/>
      <c r="O228" s="67"/>
    </row>
    <row r="229" spans="1:15" x14ac:dyDescent="0.25">
      <c r="A229" s="88">
        <v>112</v>
      </c>
      <c r="B229" s="26"/>
      <c r="C229" s="90" t="s">
        <v>381</v>
      </c>
      <c r="D229" s="20" t="s">
        <v>175</v>
      </c>
      <c r="E229" s="28" t="s">
        <v>40</v>
      </c>
      <c r="F229" s="49">
        <v>500</v>
      </c>
      <c r="G229" s="49">
        <v>50</v>
      </c>
      <c r="H229" s="27">
        <f t="shared" si="19"/>
        <v>25000</v>
      </c>
      <c r="I229" s="50">
        <f t="shared" si="21"/>
        <v>4000</v>
      </c>
      <c r="J229" s="50">
        <f t="shared" si="20"/>
        <v>29000</v>
      </c>
      <c r="K229" s="20" t="s">
        <v>297</v>
      </c>
      <c r="L229" s="28" t="s">
        <v>161</v>
      </c>
      <c r="M229" s="26"/>
      <c r="N229" s="26"/>
      <c r="O229" s="67"/>
    </row>
    <row r="230" spans="1:15" x14ac:dyDescent="0.25">
      <c r="A230" s="88">
        <v>113</v>
      </c>
      <c r="B230" s="26"/>
      <c r="C230" s="90" t="s">
        <v>329</v>
      </c>
      <c r="D230" s="20" t="s">
        <v>174</v>
      </c>
      <c r="E230" s="28" t="s">
        <v>40</v>
      </c>
      <c r="F230" s="49">
        <v>26</v>
      </c>
      <c r="G230" s="49">
        <v>2000</v>
      </c>
      <c r="H230" s="27">
        <f t="shared" si="19"/>
        <v>52000</v>
      </c>
      <c r="I230" s="50">
        <f t="shared" si="21"/>
        <v>8320</v>
      </c>
      <c r="J230" s="50">
        <f t="shared" si="20"/>
        <v>60320</v>
      </c>
      <c r="K230" s="20" t="s">
        <v>297</v>
      </c>
      <c r="L230" s="28" t="s">
        <v>161</v>
      </c>
      <c r="M230" s="26"/>
      <c r="N230" s="26"/>
      <c r="O230" s="67"/>
    </row>
    <row r="231" spans="1:15" x14ac:dyDescent="0.25">
      <c r="A231" s="88">
        <v>114</v>
      </c>
      <c r="B231" s="26"/>
      <c r="C231" s="90" t="s">
        <v>382</v>
      </c>
      <c r="D231" s="20" t="s">
        <v>59</v>
      </c>
      <c r="E231" s="28" t="s">
        <v>40</v>
      </c>
      <c r="F231" s="49">
        <v>5</v>
      </c>
      <c r="G231" s="49">
        <v>450</v>
      </c>
      <c r="H231" s="27">
        <f t="shared" si="19"/>
        <v>2250</v>
      </c>
      <c r="I231" s="50">
        <f t="shared" si="21"/>
        <v>360</v>
      </c>
      <c r="J231" s="50">
        <f t="shared" si="20"/>
        <v>2610</v>
      </c>
      <c r="K231" s="20" t="s">
        <v>297</v>
      </c>
      <c r="L231" s="28" t="s">
        <v>161</v>
      </c>
      <c r="M231" s="26"/>
      <c r="N231" s="26"/>
      <c r="O231" s="67"/>
    </row>
    <row r="232" spans="1:15" x14ac:dyDescent="0.25">
      <c r="A232" s="88">
        <v>115</v>
      </c>
      <c r="B232" s="26"/>
      <c r="C232" s="90" t="s">
        <v>383</v>
      </c>
      <c r="D232" s="20" t="s">
        <v>174</v>
      </c>
      <c r="E232" s="28" t="s">
        <v>40</v>
      </c>
      <c r="F232" s="49">
        <v>10</v>
      </c>
      <c r="G232" s="49">
        <v>1200</v>
      </c>
      <c r="H232" s="27">
        <f t="shared" si="19"/>
        <v>12000</v>
      </c>
      <c r="I232" s="50">
        <f t="shared" si="21"/>
        <v>1920</v>
      </c>
      <c r="J232" s="50">
        <f t="shared" si="20"/>
        <v>13920</v>
      </c>
      <c r="K232" s="20" t="s">
        <v>297</v>
      </c>
      <c r="L232" s="28" t="s">
        <v>161</v>
      </c>
      <c r="M232" s="26"/>
      <c r="N232" s="26"/>
      <c r="O232" s="67"/>
    </row>
    <row r="233" spans="1:15" x14ac:dyDescent="0.25">
      <c r="A233" s="88">
        <v>116</v>
      </c>
      <c r="B233" s="26"/>
      <c r="C233" s="90" t="s">
        <v>384</v>
      </c>
      <c r="D233" s="20" t="s">
        <v>174</v>
      </c>
      <c r="E233" s="28" t="s">
        <v>40</v>
      </c>
      <c r="F233" s="49">
        <v>10</v>
      </c>
      <c r="G233" s="49">
        <v>1200</v>
      </c>
      <c r="H233" s="27">
        <f t="shared" si="19"/>
        <v>12000</v>
      </c>
      <c r="I233" s="50">
        <f t="shared" si="21"/>
        <v>1920</v>
      </c>
      <c r="J233" s="50">
        <f t="shared" si="20"/>
        <v>13920</v>
      </c>
      <c r="K233" s="20" t="s">
        <v>297</v>
      </c>
      <c r="L233" s="28" t="s">
        <v>161</v>
      </c>
      <c r="M233" s="26"/>
      <c r="N233" s="26"/>
      <c r="O233" s="67"/>
    </row>
    <row r="234" spans="1:15" x14ac:dyDescent="0.25">
      <c r="A234" s="88">
        <v>117</v>
      </c>
      <c r="B234" s="26"/>
      <c r="C234" s="90" t="s">
        <v>330</v>
      </c>
      <c r="D234" s="20" t="s">
        <v>174</v>
      </c>
      <c r="E234" s="28" t="s">
        <v>40</v>
      </c>
      <c r="F234" s="49">
        <v>3</v>
      </c>
      <c r="G234" s="49">
        <v>15000</v>
      </c>
      <c r="H234" s="27">
        <f t="shared" si="19"/>
        <v>45000</v>
      </c>
      <c r="I234" s="50">
        <f t="shared" si="21"/>
        <v>7200</v>
      </c>
      <c r="J234" s="50">
        <f t="shared" si="20"/>
        <v>52200</v>
      </c>
      <c r="K234" s="20" t="s">
        <v>297</v>
      </c>
      <c r="L234" s="28" t="s">
        <v>161</v>
      </c>
      <c r="M234" s="26"/>
      <c r="N234" s="26"/>
      <c r="O234" s="67"/>
    </row>
    <row r="235" spans="1:15" x14ac:dyDescent="0.25">
      <c r="A235" s="88">
        <v>118</v>
      </c>
      <c r="B235" s="26"/>
      <c r="C235" s="90" t="s">
        <v>331</v>
      </c>
      <c r="D235" s="20" t="s">
        <v>175</v>
      </c>
      <c r="E235" s="28" t="s">
        <v>40</v>
      </c>
      <c r="F235" s="49">
        <v>600</v>
      </c>
      <c r="G235" s="49">
        <v>110</v>
      </c>
      <c r="H235" s="27">
        <f t="shared" si="19"/>
        <v>66000</v>
      </c>
      <c r="I235" s="50">
        <f t="shared" si="21"/>
        <v>10560</v>
      </c>
      <c r="J235" s="50">
        <f t="shared" si="20"/>
        <v>76560</v>
      </c>
      <c r="K235" s="20" t="s">
        <v>297</v>
      </c>
      <c r="L235" s="28" t="s">
        <v>161</v>
      </c>
      <c r="M235" s="26"/>
      <c r="N235" s="26"/>
      <c r="O235" s="67"/>
    </row>
    <row r="236" spans="1:15" x14ac:dyDescent="0.25">
      <c r="A236" s="88">
        <v>119</v>
      </c>
      <c r="B236" s="26"/>
      <c r="C236" s="90" t="s">
        <v>332</v>
      </c>
      <c r="D236" s="20" t="s">
        <v>175</v>
      </c>
      <c r="E236" s="28" t="s">
        <v>40</v>
      </c>
      <c r="F236" s="49">
        <v>375</v>
      </c>
      <c r="G236" s="49">
        <v>596</v>
      </c>
      <c r="H236" s="27">
        <f t="shared" si="19"/>
        <v>223500</v>
      </c>
      <c r="I236" s="50">
        <f t="shared" si="21"/>
        <v>35760</v>
      </c>
      <c r="J236" s="50">
        <f t="shared" si="20"/>
        <v>259260</v>
      </c>
      <c r="K236" s="20" t="s">
        <v>297</v>
      </c>
      <c r="L236" s="28" t="s">
        <v>161</v>
      </c>
      <c r="M236" s="26"/>
      <c r="N236" s="26"/>
      <c r="O236" s="67"/>
    </row>
    <row r="237" spans="1:15" x14ac:dyDescent="0.25">
      <c r="A237" s="88">
        <v>120</v>
      </c>
      <c r="B237" s="26"/>
      <c r="C237" s="90" t="s">
        <v>333</v>
      </c>
      <c r="D237" s="20" t="s">
        <v>174</v>
      </c>
      <c r="E237" s="28" t="s">
        <v>40</v>
      </c>
      <c r="F237" s="49">
        <v>10</v>
      </c>
      <c r="G237" s="49">
        <v>500</v>
      </c>
      <c r="H237" s="27">
        <f t="shared" si="19"/>
        <v>5000</v>
      </c>
      <c r="I237" s="50">
        <f t="shared" si="21"/>
        <v>800</v>
      </c>
      <c r="J237" s="50">
        <f t="shared" si="20"/>
        <v>5800</v>
      </c>
      <c r="K237" s="20" t="s">
        <v>297</v>
      </c>
      <c r="L237" s="28" t="s">
        <v>161</v>
      </c>
      <c r="M237" s="26"/>
      <c r="N237" s="26"/>
      <c r="O237" s="67"/>
    </row>
    <row r="238" spans="1:15" x14ac:dyDescent="0.25">
      <c r="A238" s="88">
        <v>121</v>
      </c>
      <c r="B238" s="26"/>
      <c r="C238" s="90" t="s">
        <v>333</v>
      </c>
      <c r="D238" s="20" t="s">
        <v>174</v>
      </c>
      <c r="E238" s="28" t="s">
        <v>40</v>
      </c>
      <c r="F238" s="49">
        <v>10</v>
      </c>
      <c r="G238" s="49">
        <v>550</v>
      </c>
      <c r="H238" s="27">
        <f t="shared" si="19"/>
        <v>5500</v>
      </c>
      <c r="I238" s="50">
        <f t="shared" si="21"/>
        <v>880</v>
      </c>
      <c r="J238" s="50">
        <f t="shared" si="20"/>
        <v>6380</v>
      </c>
      <c r="K238" s="20" t="s">
        <v>297</v>
      </c>
      <c r="L238" s="28" t="s">
        <v>161</v>
      </c>
      <c r="M238" s="26"/>
      <c r="N238" s="26"/>
      <c r="O238" s="67"/>
    </row>
    <row r="239" spans="1:15" x14ac:dyDescent="0.25">
      <c r="A239" s="88">
        <v>122</v>
      </c>
      <c r="B239" s="26"/>
      <c r="C239" s="90" t="s">
        <v>385</v>
      </c>
      <c r="D239" s="20" t="s">
        <v>174</v>
      </c>
      <c r="E239" s="28" t="s">
        <v>40</v>
      </c>
      <c r="F239" s="49">
        <v>30</v>
      </c>
      <c r="G239" s="49">
        <v>1300</v>
      </c>
      <c r="H239" s="27">
        <f t="shared" si="19"/>
        <v>39000</v>
      </c>
      <c r="I239" s="50">
        <f t="shared" si="21"/>
        <v>6240</v>
      </c>
      <c r="J239" s="50">
        <f t="shared" si="20"/>
        <v>45240</v>
      </c>
      <c r="K239" s="20" t="s">
        <v>297</v>
      </c>
      <c r="L239" s="28" t="s">
        <v>161</v>
      </c>
      <c r="M239" s="26"/>
      <c r="N239" s="26"/>
      <c r="O239" s="67"/>
    </row>
    <row r="240" spans="1:15" x14ac:dyDescent="0.25">
      <c r="A240" s="88">
        <v>123</v>
      </c>
      <c r="B240" s="26"/>
      <c r="C240" s="90" t="s">
        <v>334</v>
      </c>
      <c r="D240" s="20" t="s">
        <v>174</v>
      </c>
      <c r="E240" s="28" t="s">
        <v>40</v>
      </c>
      <c r="F240" s="49">
        <v>30</v>
      </c>
      <c r="G240" s="49">
        <v>950</v>
      </c>
      <c r="H240" s="27">
        <f t="shared" si="19"/>
        <v>28500</v>
      </c>
      <c r="I240" s="50">
        <f t="shared" si="21"/>
        <v>4560</v>
      </c>
      <c r="J240" s="50">
        <f t="shared" si="20"/>
        <v>33060</v>
      </c>
      <c r="K240" s="20" t="s">
        <v>297</v>
      </c>
      <c r="L240" s="28" t="s">
        <v>161</v>
      </c>
      <c r="M240" s="26"/>
      <c r="N240" s="26"/>
      <c r="O240" s="67"/>
    </row>
    <row r="241" spans="1:15" x14ac:dyDescent="0.25">
      <c r="A241" s="88">
        <v>124</v>
      </c>
      <c r="B241" s="26"/>
      <c r="C241" s="90" t="s">
        <v>386</v>
      </c>
      <c r="D241" s="20" t="s">
        <v>174</v>
      </c>
      <c r="E241" s="28" t="s">
        <v>40</v>
      </c>
      <c r="F241" s="49">
        <v>30</v>
      </c>
      <c r="G241" s="49">
        <v>550</v>
      </c>
      <c r="H241" s="27">
        <f t="shared" si="19"/>
        <v>16500</v>
      </c>
      <c r="I241" s="50">
        <f t="shared" si="21"/>
        <v>2640</v>
      </c>
      <c r="J241" s="50">
        <f t="shared" si="20"/>
        <v>19140</v>
      </c>
      <c r="K241" s="20" t="s">
        <v>297</v>
      </c>
      <c r="L241" s="28" t="s">
        <v>161</v>
      </c>
      <c r="M241" s="26"/>
      <c r="N241" s="26"/>
      <c r="O241" s="67"/>
    </row>
    <row r="242" spans="1:15" x14ac:dyDescent="0.25">
      <c r="A242" s="88">
        <v>125</v>
      </c>
      <c r="B242" s="26"/>
      <c r="C242" s="90" t="s">
        <v>335</v>
      </c>
      <c r="D242" s="20" t="s">
        <v>387</v>
      </c>
      <c r="E242" s="28" t="s">
        <v>40</v>
      </c>
      <c r="F242" s="49">
        <v>25</v>
      </c>
      <c r="G242" s="49">
        <v>3800</v>
      </c>
      <c r="H242" s="27">
        <f t="shared" si="19"/>
        <v>95000</v>
      </c>
      <c r="I242" s="50">
        <f t="shared" si="21"/>
        <v>15200</v>
      </c>
      <c r="J242" s="50">
        <f t="shared" si="20"/>
        <v>110200</v>
      </c>
      <c r="K242" s="20" t="s">
        <v>297</v>
      </c>
      <c r="L242" s="28" t="s">
        <v>161</v>
      </c>
      <c r="M242" s="26"/>
      <c r="N242" s="26"/>
      <c r="O242" s="67"/>
    </row>
    <row r="243" spans="1:15" x14ac:dyDescent="0.25">
      <c r="A243" s="88">
        <v>126</v>
      </c>
      <c r="B243" s="26"/>
      <c r="C243" s="90" t="s">
        <v>388</v>
      </c>
      <c r="D243" s="20" t="s">
        <v>174</v>
      </c>
      <c r="E243" s="28" t="s">
        <v>40</v>
      </c>
      <c r="F243" s="49">
        <v>20</v>
      </c>
      <c r="G243" s="49">
        <v>550</v>
      </c>
      <c r="H243" s="27">
        <f t="shared" si="19"/>
        <v>11000</v>
      </c>
      <c r="I243" s="50">
        <f t="shared" si="21"/>
        <v>1760</v>
      </c>
      <c r="J243" s="50">
        <f t="shared" si="20"/>
        <v>12760</v>
      </c>
      <c r="K243" s="20" t="s">
        <v>297</v>
      </c>
      <c r="L243" s="28" t="s">
        <v>161</v>
      </c>
      <c r="M243" s="26"/>
      <c r="N243" s="26"/>
      <c r="O243" s="67"/>
    </row>
    <row r="244" spans="1:15" x14ac:dyDescent="0.25">
      <c r="A244" s="88">
        <v>127</v>
      </c>
      <c r="B244" s="26"/>
      <c r="C244" s="90" t="s">
        <v>336</v>
      </c>
      <c r="D244" s="20" t="s">
        <v>174</v>
      </c>
      <c r="E244" s="28" t="s">
        <v>40</v>
      </c>
      <c r="F244" s="49">
        <v>5</v>
      </c>
      <c r="G244" s="49">
        <v>3000</v>
      </c>
      <c r="H244" s="27">
        <f t="shared" si="19"/>
        <v>15000</v>
      </c>
      <c r="I244" s="50">
        <f t="shared" si="21"/>
        <v>2400</v>
      </c>
      <c r="J244" s="50">
        <f t="shared" si="20"/>
        <v>17400</v>
      </c>
      <c r="K244" s="20" t="s">
        <v>297</v>
      </c>
      <c r="L244" s="28" t="s">
        <v>161</v>
      </c>
      <c r="M244" s="26"/>
      <c r="N244" s="26"/>
      <c r="O244" s="67"/>
    </row>
    <row r="245" spans="1:15" x14ac:dyDescent="0.25">
      <c r="A245" s="88">
        <v>128</v>
      </c>
      <c r="B245" s="26"/>
      <c r="C245" s="90" t="s">
        <v>337</v>
      </c>
      <c r="D245" s="20" t="s">
        <v>174</v>
      </c>
      <c r="E245" s="28" t="s">
        <v>40</v>
      </c>
      <c r="F245" s="49">
        <v>72</v>
      </c>
      <c r="G245" s="49">
        <v>550</v>
      </c>
      <c r="H245" s="27">
        <f t="shared" si="19"/>
        <v>39600</v>
      </c>
      <c r="I245" s="50">
        <f t="shared" si="21"/>
        <v>6336</v>
      </c>
      <c r="J245" s="50">
        <f t="shared" si="20"/>
        <v>45936</v>
      </c>
      <c r="K245" s="20" t="s">
        <v>297</v>
      </c>
      <c r="L245" s="28" t="s">
        <v>161</v>
      </c>
      <c r="M245" s="26"/>
      <c r="N245" s="26"/>
      <c r="O245" s="67"/>
    </row>
    <row r="246" spans="1:15" x14ac:dyDescent="0.25">
      <c r="A246" s="88">
        <v>129</v>
      </c>
      <c r="B246" s="26"/>
      <c r="C246" s="90" t="s">
        <v>338</v>
      </c>
      <c r="D246" s="20" t="s">
        <v>174</v>
      </c>
      <c r="E246" s="28" t="s">
        <v>40</v>
      </c>
      <c r="F246" s="49">
        <v>40</v>
      </c>
      <c r="G246" s="49">
        <v>300</v>
      </c>
      <c r="H246" s="27">
        <f t="shared" si="19"/>
        <v>12000</v>
      </c>
      <c r="I246" s="50">
        <f t="shared" si="21"/>
        <v>1920</v>
      </c>
      <c r="J246" s="50">
        <f t="shared" si="20"/>
        <v>13920</v>
      </c>
      <c r="K246" s="20" t="s">
        <v>297</v>
      </c>
      <c r="L246" s="28" t="s">
        <v>161</v>
      </c>
      <c r="M246" s="26"/>
      <c r="N246" s="26"/>
      <c r="O246" s="67"/>
    </row>
    <row r="247" spans="1:15" x14ac:dyDescent="0.25">
      <c r="A247" s="88">
        <v>130</v>
      </c>
      <c r="B247" s="26"/>
      <c r="C247" s="90" t="s">
        <v>339</v>
      </c>
      <c r="D247" s="20" t="s">
        <v>174</v>
      </c>
      <c r="E247" s="28" t="s">
        <v>40</v>
      </c>
      <c r="F247" s="49">
        <v>50</v>
      </c>
      <c r="G247" s="49">
        <v>500</v>
      </c>
      <c r="H247" s="27">
        <f t="shared" si="19"/>
        <v>25000</v>
      </c>
      <c r="I247" s="50">
        <f t="shared" si="21"/>
        <v>4000</v>
      </c>
      <c r="J247" s="50">
        <f t="shared" si="20"/>
        <v>29000</v>
      </c>
      <c r="K247" s="20" t="s">
        <v>297</v>
      </c>
      <c r="L247" s="28" t="s">
        <v>161</v>
      </c>
      <c r="M247" s="26"/>
      <c r="N247" s="26"/>
      <c r="O247" s="67"/>
    </row>
    <row r="248" spans="1:15" x14ac:dyDescent="0.25">
      <c r="A248" s="88">
        <v>131</v>
      </c>
      <c r="B248" s="26"/>
      <c r="C248" s="90" t="s">
        <v>340</v>
      </c>
      <c r="D248" s="20" t="s">
        <v>174</v>
      </c>
      <c r="E248" s="28" t="s">
        <v>40</v>
      </c>
      <c r="F248" s="49">
        <v>75</v>
      </c>
      <c r="G248" s="49">
        <v>480</v>
      </c>
      <c r="H248" s="27">
        <f t="shared" si="19"/>
        <v>36000</v>
      </c>
      <c r="I248" s="50">
        <f t="shared" si="21"/>
        <v>5760</v>
      </c>
      <c r="J248" s="50">
        <f t="shared" si="20"/>
        <v>41760</v>
      </c>
      <c r="K248" s="20" t="s">
        <v>297</v>
      </c>
      <c r="L248" s="28" t="s">
        <v>161</v>
      </c>
      <c r="M248" s="26"/>
      <c r="N248" s="26"/>
      <c r="O248" s="67"/>
    </row>
    <row r="249" spans="1:15" x14ac:dyDescent="0.25">
      <c r="A249" s="88">
        <v>132</v>
      </c>
      <c r="B249" s="26"/>
      <c r="C249" s="90" t="s">
        <v>341</v>
      </c>
      <c r="D249" s="20" t="s">
        <v>174</v>
      </c>
      <c r="E249" s="28" t="s">
        <v>40</v>
      </c>
      <c r="F249" s="49">
        <v>100</v>
      </c>
      <c r="G249" s="49">
        <v>100</v>
      </c>
      <c r="H249" s="27">
        <f t="shared" si="19"/>
        <v>10000</v>
      </c>
      <c r="I249" s="50">
        <f t="shared" si="21"/>
        <v>1600</v>
      </c>
      <c r="J249" s="50">
        <f t="shared" si="20"/>
        <v>11600</v>
      </c>
      <c r="K249" s="20" t="s">
        <v>297</v>
      </c>
      <c r="L249" s="28" t="s">
        <v>161</v>
      </c>
      <c r="M249" s="26"/>
      <c r="N249" s="26"/>
      <c r="O249" s="67"/>
    </row>
    <row r="250" spans="1:15" x14ac:dyDescent="0.25">
      <c r="A250" s="88">
        <v>133</v>
      </c>
      <c r="B250" s="26"/>
      <c r="C250" s="90" t="s">
        <v>342</v>
      </c>
      <c r="D250" s="20" t="s">
        <v>174</v>
      </c>
      <c r="E250" s="28" t="s">
        <v>40</v>
      </c>
      <c r="F250" s="49">
        <v>5</v>
      </c>
      <c r="G250" s="49">
        <v>1000</v>
      </c>
      <c r="H250" s="27">
        <f t="shared" si="19"/>
        <v>5000</v>
      </c>
      <c r="I250" s="50">
        <f t="shared" si="21"/>
        <v>800</v>
      </c>
      <c r="J250" s="50">
        <f t="shared" si="20"/>
        <v>5800</v>
      </c>
      <c r="K250" s="20" t="s">
        <v>297</v>
      </c>
      <c r="L250" s="28" t="s">
        <v>161</v>
      </c>
      <c r="M250" s="26"/>
      <c r="N250" s="26"/>
      <c r="O250" s="67"/>
    </row>
    <row r="251" spans="1:15" x14ac:dyDescent="0.25">
      <c r="A251" s="88">
        <v>134</v>
      </c>
      <c r="B251" s="26"/>
      <c r="C251" s="90" t="s">
        <v>343</v>
      </c>
      <c r="D251" s="20" t="s">
        <v>59</v>
      </c>
      <c r="E251" s="28" t="s">
        <v>40</v>
      </c>
      <c r="F251" s="49">
        <v>50</v>
      </c>
      <c r="G251" s="49">
        <v>160</v>
      </c>
      <c r="H251" s="27">
        <f t="shared" si="19"/>
        <v>8000</v>
      </c>
      <c r="I251" s="50">
        <f t="shared" si="21"/>
        <v>1280</v>
      </c>
      <c r="J251" s="50">
        <f t="shared" si="20"/>
        <v>9280</v>
      </c>
      <c r="K251" s="20" t="s">
        <v>297</v>
      </c>
      <c r="L251" s="28" t="s">
        <v>161</v>
      </c>
      <c r="M251" s="26"/>
      <c r="N251" s="26"/>
      <c r="O251" s="67"/>
    </row>
    <row r="252" spans="1:15" x14ac:dyDescent="0.25">
      <c r="A252" s="88">
        <v>135</v>
      </c>
      <c r="B252" s="26"/>
      <c r="C252" s="90" t="s">
        <v>389</v>
      </c>
      <c r="D252" s="20" t="s">
        <v>174</v>
      </c>
      <c r="E252" s="28" t="s">
        <v>40</v>
      </c>
      <c r="F252" s="49">
        <v>60</v>
      </c>
      <c r="G252" s="49">
        <v>500</v>
      </c>
      <c r="H252" s="27">
        <f t="shared" si="19"/>
        <v>30000</v>
      </c>
      <c r="I252" s="50">
        <f t="shared" si="21"/>
        <v>4800</v>
      </c>
      <c r="J252" s="50">
        <f t="shared" si="20"/>
        <v>34800</v>
      </c>
      <c r="K252" s="20" t="s">
        <v>297</v>
      </c>
      <c r="L252" s="28" t="s">
        <v>161</v>
      </c>
      <c r="M252" s="26"/>
      <c r="N252" s="26"/>
      <c r="O252" s="67"/>
    </row>
    <row r="253" spans="1:15" x14ac:dyDescent="0.25">
      <c r="A253" s="88">
        <v>136</v>
      </c>
      <c r="B253" s="26"/>
      <c r="C253" s="90" t="s">
        <v>344</v>
      </c>
      <c r="D253" s="20" t="s">
        <v>174</v>
      </c>
      <c r="E253" s="28" t="s">
        <v>40</v>
      </c>
      <c r="F253" s="49">
        <v>30</v>
      </c>
      <c r="G253" s="49">
        <v>990</v>
      </c>
      <c r="H253" s="27">
        <f t="shared" si="19"/>
        <v>29700</v>
      </c>
      <c r="I253" s="50">
        <f t="shared" si="21"/>
        <v>4752</v>
      </c>
      <c r="J253" s="50">
        <f t="shared" si="20"/>
        <v>34452</v>
      </c>
      <c r="K253" s="20" t="s">
        <v>297</v>
      </c>
      <c r="L253" s="28" t="s">
        <v>161</v>
      </c>
      <c r="M253" s="26"/>
      <c r="N253" s="26"/>
      <c r="O253" s="67"/>
    </row>
    <row r="254" spans="1:15" x14ac:dyDescent="0.25">
      <c r="A254" s="88">
        <v>137</v>
      </c>
      <c r="B254" s="26"/>
      <c r="C254" s="90" t="s">
        <v>345</v>
      </c>
      <c r="D254" s="20" t="s">
        <v>174</v>
      </c>
      <c r="E254" s="28" t="s">
        <v>40</v>
      </c>
      <c r="F254" s="49">
        <v>5</v>
      </c>
      <c r="G254" s="49">
        <v>2400</v>
      </c>
      <c r="H254" s="27">
        <f t="shared" si="19"/>
        <v>12000</v>
      </c>
      <c r="I254" s="50">
        <f t="shared" si="21"/>
        <v>1920</v>
      </c>
      <c r="J254" s="50">
        <f t="shared" si="20"/>
        <v>13920</v>
      </c>
      <c r="K254" s="20" t="s">
        <v>297</v>
      </c>
      <c r="L254" s="28" t="s">
        <v>161</v>
      </c>
      <c r="M254" s="26"/>
      <c r="N254" s="26"/>
      <c r="O254" s="67"/>
    </row>
    <row r="255" spans="1:15" x14ac:dyDescent="0.25">
      <c r="A255" s="88">
        <v>138</v>
      </c>
      <c r="B255" s="26"/>
      <c r="C255" s="90" t="s">
        <v>346</v>
      </c>
      <c r="D255" s="20" t="s">
        <v>174</v>
      </c>
      <c r="E255" s="28" t="s">
        <v>40</v>
      </c>
      <c r="F255" s="49">
        <v>10</v>
      </c>
      <c r="G255" s="49">
        <v>7500</v>
      </c>
      <c r="H255" s="27">
        <f t="shared" si="19"/>
        <v>75000</v>
      </c>
      <c r="I255" s="50">
        <f t="shared" si="21"/>
        <v>12000</v>
      </c>
      <c r="J255" s="50">
        <f t="shared" si="20"/>
        <v>87000</v>
      </c>
      <c r="K255" s="20" t="s">
        <v>297</v>
      </c>
      <c r="L255" s="28" t="s">
        <v>161</v>
      </c>
      <c r="M255" s="26"/>
      <c r="N255" s="26"/>
      <c r="O255" s="67"/>
    </row>
    <row r="256" spans="1:15" x14ac:dyDescent="0.25">
      <c r="A256" s="88">
        <v>139</v>
      </c>
      <c r="B256" s="26"/>
      <c r="C256" s="90" t="s">
        <v>347</v>
      </c>
      <c r="D256" s="20" t="s">
        <v>174</v>
      </c>
      <c r="E256" s="28" t="s">
        <v>40</v>
      </c>
      <c r="F256" s="49">
        <v>500</v>
      </c>
      <c r="G256" s="49">
        <v>146</v>
      </c>
      <c r="H256" s="27">
        <f t="shared" si="19"/>
        <v>73000</v>
      </c>
      <c r="I256" s="50">
        <f>H256*16%</f>
        <v>11680</v>
      </c>
      <c r="J256" s="50">
        <f t="shared" si="20"/>
        <v>84680</v>
      </c>
      <c r="K256" s="20" t="s">
        <v>297</v>
      </c>
      <c r="L256" s="28" t="s">
        <v>161</v>
      </c>
      <c r="M256" s="26"/>
      <c r="N256" s="26"/>
      <c r="O256" s="67"/>
    </row>
    <row r="257" spans="1:15" x14ac:dyDescent="0.25">
      <c r="A257" s="88">
        <v>140</v>
      </c>
      <c r="B257" s="26"/>
      <c r="C257" s="90" t="s">
        <v>348</v>
      </c>
      <c r="D257" s="20" t="s">
        <v>174</v>
      </c>
      <c r="E257" s="28" t="s">
        <v>40</v>
      </c>
      <c r="F257" s="49">
        <v>15</v>
      </c>
      <c r="G257" s="49">
        <v>2828</v>
      </c>
      <c r="H257" s="27">
        <f t="shared" si="19"/>
        <v>42420</v>
      </c>
      <c r="I257" s="50">
        <f t="shared" ref="I257:I261" si="22">H257*16%</f>
        <v>6787.2</v>
      </c>
      <c r="J257" s="50">
        <f t="shared" si="20"/>
        <v>49207.199999999997</v>
      </c>
      <c r="K257" s="20" t="s">
        <v>297</v>
      </c>
      <c r="L257" s="28" t="s">
        <v>161</v>
      </c>
      <c r="M257" s="26"/>
      <c r="N257" s="26"/>
      <c r="O257" s="67"/>
    </row>
    <row r="258" spans="1:15" x14ac:dyDescent="0.25">
      <c r="A258" s="88">
        <v>141</v>
      </c>
      <c r="B258" s="26"/>
      <c r="C258" s="90" t="s">
        <v>349</v>
      </c>
      <c r="D258" s="20" t="s">
        <v>174</v>
      </c>
      <c r="E258" s="28" t="s">
        <v>40</v>
      </c>
      <c r="F258" s="49">
        <v>1</v>
      </c>
      <c r="G258" s="49">
        <v>620000</v>
      </c>
      <c r="H258" s="27">
        <f t="shared" si="19"/>
        <v>620000</v>
      </c>
      <c r="I258" s="50">
        <f t="shared" si="22"/>
        <v>99200</v>
      </c>
      <c r="J258" s="50">
        <f t="shared" si="20"/>
        <v>719200</v>
      </c>
      <c r="K258" s="20" t="s">
        <v>297</v>
      </c>
      <c r="L258" s="28" t="s">
        <v>161</v>
      </c>
      <c r="M258" s="26"/>
      <c r="N258" s="26"/>
      <c r="O258" s="67"/>
    </row>
    <row r="259" spans="1:15" x14ac:dyDescent="0.25">
      <c r="A259" s="88">
        <v>142</v>
      </c>
      <c r="B259" s="26"/>
      <c r="C259" s="90" t="s">
        <v>350</v>
      </c>
      <c r="D259" s="20" t="s">
        <v>174</v>
      </c>
      <c r="E259" s="28" t="s">
        <v>40</v>
      </c>
      <c r="F259" s="49">
        <v>5</v>
      </c>
      <c r="G259" s="49">
        <v>37900</v>
      </c>
      <c r="H259" s="27">
        <f t="shared" si="19"/>
        <v>189500</v>
      </c>
      <c r="I259" s="50">
        <f t="shared" si="22"/>
        <v>30320</v>
      </c>
      <c r="J259" s="50">
        <f t="shared" si="20"/>
        <v>219820</v>
      </c>
      <c r="K259" s="20" t="s">
        <v>297</v>
      </c>
      <c r="L259" s="28" t="s">
        <v>161</v>
      </c>
      <c r="M259" s="26"/>
      <c r="N259" s="26"/>
      <c r="O259" s="67"/>
    </row>
    <row r="260" spans="1:15" x14ac:dyDescent="0.25">
      <c r="A260" s="88">
        <v>143</v>
      </c>
      <c r="B260" s="26"/>
      <c r="C260" s="48" t="s">
        <v>255</v>
      </c>
      <c r="D260" s="20" t="s">
        <v>174</v>
      </c>
      <c r="E260" s="28" t="s">
        <v>40</v>
      </c>
      <c r="F260" s="49">
        <v>10</v>
      </c>
      <c r="G260" s="49">
        <v>400000</v>
      </c>
      <c r="H260" s="27">
        <f t="shared" si="19"/>
        <v>4000000</v>
      </c>
      <c r="I260" s="50">
        <f t="shared" si="22"/>
        <v>640000</v>
      </c>
      <c r="J260" s="50">
        <f t="shared" si="20"/>
        <v>4640000</v>
      </c>
      <c r="K260" s="20" t="s">
        <v>297</v>
      </c>
      <c r="L260" s="28" t="s">
        <v>161</v>
      </c>
      <c r="M260" s="26"/>
      <c r="N260" s="26"/>
      <c r="O260" s="67"/>
    </row>
    <row r="261" spans="1:15" x14ac:dyDescent="0.25">
      <c r="A261" s="88">
        <v>144</v>
      </c>
      <c r="B261" s="26"/>
      <c r="C261" s="48" t="s">
        <v>256</v>
      </c>
      <c r="D261" s="20" t="s">
        <v>174</v>
      </c>
      <c r="E261" s="28" t="s">
        <v>40</v>
      </c>
      <c r="F261" s="49">
        <v>10</v>
      </c>
      <c r="G261" s="49">
        <v>120000</v>
      </c>
      <c r="H261" s="27">
        <f t="shared" si="19"/>
        <v>1200000</v>
      </c>
      <c r="I261" s="50">
        <f t="shared" si="22"/>
        <v>192000</v>
      </c>
      <c r="J261" s="50">
        <f t="shared" si="20"/>
        <v>1392000</v>
      </c>
      <c r="K261" s="20" t="s">
        <v>297</v>
      </c>
      <c r="L261" s="28" t="s">
        <v>161</v>
      </c>
      <c r="M261" s="26"/>
      <c r="N261" s="26"/>
      <c r="O261" s="67"/>
    </row>
    <row r="262" spans="1:15" x14ac:dyDescent="0.25">
      <c r="A262" s="88">
        <v>145</v>
      </c>
      <c r="B262" s="26"/>
      <c r="C262" s="48" t="s">
        <v>253</v>
      </c>
      <c r="D262" s="20" t="s">
        <v>174</v>
      </c>
      <c r="E262" s="28" t="s">
        <v>40</v>
      </c>
      <c r="F262" s="49">
        <v>5</v>
      </c>
      <c r="G262" s="49">
        <v>11760</v>
      </c>
      <c r="H262" s="27">
        <f t="shared" si="19"/>
        <v>58800</v>
      </c>
      <c r="I262" s="50">
        <f t="shared" si="21"/>
        <v>9408</v>
      </c>
      <c r="J262" s="50">
        <f t="shared" si="20"/>
        <v>68208</v>
      </c>
      <c r="K262" s="20" t="s">
        <v>297</v>
      </c>
      <c r="L262" s="28" t="s">
        <v>161</v>
      </c>
      <c r="M262" s="26"/>
      <c r="N262" s="26"/>
      <c r="O262" s="67"/>
    </row>
    <row r="263" spans="1:15" x14ac:dyDescent="0.25">
      <c r="A263" s="88">
        <v>146</v>
      </c>
      <c r="B263" s="26"/>
      <c r="C263" s="48" t="s">
        <v>186</v>
      </c>
      <c r="D263" s="20" t="s">
        <v>174</v>
      </c>
      <c r="E263" s="28" t="s">
        <v>40</v>
      </c>
      <c r="F263" s="49">
        <v>30</v>
      </c>
      <c r="G263" s="49">
        <v>4500</v>
      </c>
      <c r="H263" s="27">
        <f t="shared" si="19"/>
        <v>135000</v>
      </c>
      <c r="I263" s="50">
        <f t="shared" si="21"/>
        <v>21600</v>
      </c>
      <c r="J263" s="50">
        <f t="shared" si="20"/>
        <v>156600</v>
      </c>
      <c r="K263" s="20" t="s">
        <v>297</v>
      </c>
      <c r="L263" s="28" t="s">
        <v>161</v>
      </c>
      <c r="M263" s="26"/>
      <c r="N263" s="26"/>
      <c r="O263" s="67"/>
    </row>
    <row r="264" spans="1:15" x14ac:dyDescent="0.25">
      <c r="A264" s="88">
        <v>147</v>
      </c>
      <c r="B264" s="26"/>
      <c r="C264" s="48" t="s">
        <v>189</v>
      </c>
      <c r="D264" s="20" t="s">
        <v>174</v>
      </c>
      <c r="E264" s="28" t="s">
        <v>40</v>
      </c>
      <c r="F264" s="49">
        <v>40</v>
      </c>
      <c r="G264" s="49">
        <v>1800</v>
      </c>
      <c r="H264" s="27">
        <f t="shared" si="19"/>
        <v>72000</v>
      </c>
      <c r="I264" s="50">
        <f>H264*16%</f>
        <v>11520</v>
      </c>
      <c r="J264" s="50">
        <f t="shared" si="20"/>
        <v>83520</v>
      </c>
      <c r="K264" s="20" t="s">
        <v>297</v>
      </c>
      <c r="L264" s="28" t="s">
        <v>161</v>
      </c>
      <c r="M264" s="26"/>
      <c r="N264" s="26"/>
      <c r="O264" s="67"/>
    </row>
    <row r="265" spans="1:15" x14ac:dyDescent="0.25">
      <c r="A265" s="88">
        <v>148</v>
      </c>
      <c r="B265" s="26"/>
      <c r="C265" s="48" t="s">
        <v>224</v>
      </c>
      <c r="D265" s="20" t="s">
        <v>174</v>
      </c>
      <c r="E265" s="28" t="s">
        <v>40</v>
      </c>
      <c r="F265" s="49">
        <v>40</v>
      </c>
      <c r="G265" s="49">
        <v>4000</v>
      </c>
      <c r="H265" s="27">
        <f t="shared" si="19"/>
        <v>160000</v>
      </c>
      <c r="I265" s="50">
        <f t="shared" si="21"/>
        <v>25600</v>
      </c>
      <c r="J265" s="50">
        <f t="shared" si="20"/>
        <v>185600</v>
      </c>
      <c r="K265" s="20" t="s">
        <v>297</v>
      </c>
      <c r="L265" s="28" t="s">
        <v>161</v>
      </c>
      <c r="M265" s="26"/>
      <c r="N265" s="26"/>
      <c r="O265" s="67"/>
    </row>
    <row r="266" spans="1:15" x14ac:dyDescent="0.25">
      <c r="A266" s="88">
        <v>149</v>
      </c>
      <c r="B266" s="26"/>
      <c r="C266" s="48" t="s">
        <v>225</v>
      </c>
      <c r="D266" s="20" t="s">
        <v>59</v>
      </c>
      <c r="E266" s="28" t="s">
        <v>40</v>
      </c>
      <c r="F266" s="49">
        <v>5</v>
      </c>
      <c r="G266" s="49">
        <v>1200</v>
      </c>
      <c r="H266" s="27">
        <f t="shared" si="19"/>
        <v>6000</v>
      </c>
      <c r="I266" s="50">
        <f t="shared" si="21"/>
        <v>960</v>
      </c>
      <c r="J266" s="50">
        <f t="shared" si="20"/>
        <v>6960</v>
      </c>
      <c r="K266" s="20" t="s">
        <v>297</v>
      </c>
      <c r="L266" s="28" t="s">
        <v>161</v>
      </c>
      <c r="M266" s="26"/>
      <c r="N266" s="26"/>
      <c r="O266" s="67"/>
    </row>
    <row r="267" spans="1:15" x14ac:dyDescent="0.25">
      <c r="A267" s="88">
        <v>150</v>
      </c>
      <c r="B267" s="26"/>
      <c r="C267" s="48" t="s">
        <v>187</v>
      </c>
      <c r="D267" s="20" t="s">
        <v>192</v>
      </c>
      <c r="E267" s="28" t="s">
        <v>40</v>
      </c>
      <c r="F267" s="49">
        <v>1</v>
      </c>
      <c r="G267" s="49">
        <v>8000</v>
      </c>
      <c r="H267" s="27">
        <f t="shared" si="19"/>
        <v>8000</v>
      </c>
      <c r="I267" s="50">
        <f t="shared" si="21"/>
        <v>1280</v>
      </c>
      <c r="J267" s="50">
        <f t="shared" si="20"/>
        <v>9280</v>
      </c>
      <c r="K267" s="20" t="s">
        <v>297</v>
      </c>
      <c r="L267" s="28" t="s">
        <v>161</v>
      </c>
      <c r="M267" s="26"/>
      <c r="N267" s="26"/>
      <c r="O267" s="67"/>
    </row>
    <row r="268" spans="1:15" x14ac:dyDescent="0.25">
      <c r="A268" s="88">
        <v>151</v>
      </c>
      <c r="B268" s="26"/>
      <c r="C268" s="48" t="s">
        <v>228</v>
      </c>
      <c r="D268" s="20" t="s">
        <v>174</v>
      </c>
      <c r="E268" s="28" t="s">
        <v>40</v>
      </c>
      <c r="F268" s="49">
        <v>3</v>
      </c>
      <c r="G268" s="49">
        <v>250</v>
      </c>
      <c r="H268" s="27">
        <f t="shared" si="19"/>
        <v>750</v>
      </c>
      <c r="I268" s="50">
        <f t="shared" si="21"/>
        <v>120</v>
      </c>
      <c r="J268" s="50">
        <f t="shared" si="20"/>
        <v>870</v>
      </c>
      <c r="K268" s="20" t="s">
        <v>297</v>
      </c>
      <c r="L268" s="28" t="s">
        <v>161</v>
      </c>
      <c r="M268" s="26"/>
      <c r="N268" s="26"/>
      <c r="O268" s="67"/>
    </row>
    <row r="269" spans="1:15" x14ac:dyDescent="0.25">
      <c r="A269" s="88">
        <v>152</v>
      </c>
      <c r="B269" s="26"/>
      <c r="C269" s="48" t="s">
        <v>230</v>
      </c>
      <c r="D269" s="20" t="s">
        <v>229</v>
      </c>
      <c r="E269" s="28" t="s">
        <v>40</v>
      </c>
      <c r="F269" s="49">
        <v>30</v>
      </c>
      <c r="G269" s="49">
        <v>95</v>
      </c>
      <c r="H269" s="27">
        <f t="shared" si="19"/>
        <v>2850</v>
      </c>
      <c r="I269" s="50">
        <f t="shared" si="21"/>
        <v>456</v>
      </c>
      <c r="J269" s="50">
        <f t="shared" si="20"/>
        <v>3306</v>
      </c>
      <c r="K269" s="20" t="s">
        <v>297</v>
      </c>
      <c r="L269" s="28" t="s">
        <v>161</v>
      </c>
      <c r="M269" s="26"/>
      <c r="N269" s="26"/>
      <c r="O269" s="67"/>
    </row>
    <row r="270" spans="1:15" x14ac:dyDescent="0.25">
      <c r="A270" s="88">
        <v>153</v>
      </c>
      <c r="B270" s="26"/>
      <c r="C270" s="48" t="s">
        <v>231</v>
      </c>
      <c r="D270" s="20" t="s">
        <v>229</v>
      </c>
      <c r="E270" s="28" t="s">
        <v>40</v>
      </c>
      <c r="F270" s="49">
        <v>30</v>
      </c>
      <c r="G270" s="49">
        <v>170</v>
      </c>
      <c r="H270" s="27">
        <f t="shared" si="19"/>
        <v>5100</v>
      </c>
      <c r="I270" s="50">
        <f t="shared" si="21"/>
        <v>816</v>
      </c>
      <c r="J270" s="50">
        <f t="shared" si="20"/>
        <v>5916</v>
      </c>
      <c r="K270" s="20" t="s">
        <v>297</v>
      </c>
      <c r="L270" s="28" t="s">
        <v>161</v>
      </c>
      <c r="M270" s="26"/>
      <c r="N270" s="26"/>
      <c r="O270" s="67"/>
    </row>
    <row r="271" spans="1:15" x14ac:dyDescent="0.25">
      <c r="A271" s="88">
        <v>154</v>
      </c>
      <c r="B271" s="26"/>
      <c r="C271" s="48" t="s">
        <v>232</v>
      </c>
      <c r="D271" s="20" t="s">
        <v>229</v>
      </c>
      <c r="E271" s="28" t="s">
        <v>40</v>
      </c>
      <c r="F271" s="49">
        <v>30</v>
      </c>
      <c r="G271" s="49">
        <v>150</v>
      </c>
      <c r="H271" s="27">
        <f t="shared" ref="H271:H301" si="23">F271*G271</f>
        <v>4500</v>
      </c>
      <c r="I271" s="50">
        <f t="shared" si="21"/>
        <v>720</v>
      </c>
      <c r="J271" s="50">
        <f t="shared" ref="J271:J301" si="24">H271+I271</f>
        <v>5220</v>
      </c>
      <c r="K271" s="20" t="s">
        <v>297</v>
      </c>
      <c r="L271" s="28" t="s">
        <v>161</v>
      </c>
      <c r="M271" s="26"/>
      <c r="N271" s="26"/>
      <c r="O271" s="67"/>
    </row>
    <row r="272" spans="1:15" x14ac:dyDescent="0.25">
      <c r="A272" s="88">
        <v>155</v>
      </c>
      <c r="B272" s="26"/>
      <c r="C272" s="48" t="s">
        <v>238</v>
      </c>
      <c r="D272" s="20" t="s">
        <v>174</v>
      </c>
      <c r="E272" s="28" t="s">
        <v>40</v>
      </c>
      <c r="F272" s="49">
        <v>2</v>
      </c>
      <c r="G272" s="49">
        <v>250</v>
      </c>
      <c r="H272" s="27">
        <f>F272*G272</f>
        <v>500</v>
      </c>
      <c r="I272" s="50">
        <f t="shared" ref="I272:I310" si="25">H272*16%</f>
        <v>80</v>
      </c>
      <c r="J272" s="50">
        <f>H272+I272</f>
        <v>580</v>
      </c>
      <c r="K272" s="20" t="s">
        <v>297</v>
      </c>
      <c r="L272" s="28" t="s">
        <v>161</v>
      </c>
      <c r="M272" s="26"/>
      <c r="N272" s="26"/>
      <c r="O272" s="67"/>
    </row>
    <row r="273" spans="1:15" x14ac:dyDescent="0.25">
      <c r="A273" s="88">
        <v>156</v>
      </c>
      <c r="B273" s="26"/>
      <c r="C273" s="48" t="s">
        <v>239</v>
      </c>
      <c r="D273" s="20" t="s">
        <v>174</v>
      </c>
      <c r="E273" s="28" t="s">
        <v>40</v>
      </c>
      <c r="F273" s="49">
        <v>1</v>
      </c>
      <c r="G273" s="49">
        <v>10000</v>
      </c>
      <c r="H273" s="27">
        <f>F273*G273</f>
        <v>10000</v>
      </c>
      <c r="I273" s="50">
        <f t="shared" si="25"/>
        <v>1600</v>
      </c>
      <c r="J273" s="50">
        <f>H273+I273</f>
        <v>11600</v>
      </c>
      <c r="K273" s="20" t="s">
        <v>297</v>
      </c>
      <c r="L273" s="28" t="s">
        <v>161</v>
      </c>
      <c r="M273" s="26"/>
      <c r="N273" s="26"/>
      <c r="O273" s="67"/>
    </row>
    <row r="274" spans="1:15" x14ac:dyDescent="0.25">
      <c r="A274" s="88">
        <v>157</v>
      </c>
      <c r="B274" s="26"/>
      <c r="C274" s="48" t="s">
        <v>240</v>
      </c>
      <c r="D274" s="20" t="s">
        <v>174</v>
      </c>
      <c r="E274" s="28" t="s">
        <v>40</v>
      </c>
      <c r="F274" s="49">
        <v>5</v>
      </c>
      <c r="G274" s="49">
        <v>370</v>
      </c>
      <c r="H274" s="27">
        <f>F274*G274</f>
        <v>1850</v>
      </c>
      <c r="I274" s="50">
        <f t="shared" si="25"/>
        <v>296</v>
      </c>
      <c r="J274" s="50">
        <f>H274+I274</f>
        <v>2146</v>
      </c>
      <c r="K274" s="20" t="s">
        <v>297</v>
      </c>
      <c r="L274" s="28" t="s">
        <v>161</v>
      </c>
      <c r="M274" s="26"/>
      <c r="N274" s="26"/>
      <c r="O274" s="67"/>
    </row>
    <row r="275" spans="1:15" x14ac:dyDescent="0.25">
      <c r="A275" s="88">
        <v>158</v>
      </c>
      <c r="B275" s="26"/>
      <c r="C275" s="48" t="s">
        <v>241</v>
      </c>
      <c r="D275" s="20" t="s">
        <v>174</v>
      </c>
      <c r="E275" s="28" t="s">
        <v>40</v>
      </c>
      <c r="F275" s="49">
        <v>15</v>
      </c>
      <c r="G275" s="49">
        <v>1500</v>
      </c>
      <c r="H275" s="27">
        <f>F275*G275</f>
        <v>22500</v>
      </c>
      <c r="I275" s="50">
        <f t="shared" si="25"/>
        <v>3600</v>
      </c>
      <c r="J275" s="50">
        <f>H275+I275</f>
        <v>26100</v>
      </c>
      <c r="K275" s="20" t="s">
        <v>297</v>
      </c>
      <c r="L275" s="28" t="s">
        <v>161</v>
      </c>
      <c r="M275" s="26"/>
      <c r="N275" s="26"/>
      <c r="O275" s="67"/>
    </row>
    <row r="276" spans="1:15" x14ac:dyDescent="0.25">
      <c r="A276" s="88">
        <v>159</v>
      </c>
      <c r="B276" s="26"/>
      <c r="C276" s="48" t="s">
        <v>227</v>
      </c>
      <c r="D276" s="20" t="s">
        <v>174</v>
      </c>
      <c r="E276" s="28" t="s">
        <v>40</v>
      </c>
      <c r="F276" s="49">
        <v>1</v>
      </c>
      <c r="G276" s="49">
        <v>78500</v>
      </c>
      <c r="H276" s="27">
        <f>F276*G276</f>
        <v>78500</v>
      </c>
      <c r="I276" s="50">
        <f t="shared" si="25"/>
        <v>12560</v>
      </c>
      <c r="J276" s="50">
        <f>H276+I276</f>
        <v>91060</v>
      </c>
      <c r="K276" s="20" t="s">
        <v>297</v>
      </c>
      <c r="L276" s="28" t="s">
        <v>161</v>
      </c>
      <c r="M276" s="26"/>
      <c r="N276" s="26"/>
      <c r="O276" s="67"/>
    </row>
    <row r="277" spans="1:15" x14ac:dyDescent="0.25">
      <c r="A277" s="88">
        <v>160</v>
      </c>
      <c r="B277" s="26"/>
      <c r="C277" s="48" t="s">
        <v>188</v>
      </c>
      <c r="D277" s="20" t="s">
        <v>174</v>
      </c>
      <c r="E277" s="28" t="s">
        <v>40</v>
      </c>
      <c r="F277" s="49">
        <v>5</v>
      </c>
      <c r="G277" s="49">
        <v>3500</v>
      </c>
      <c r="H277" s="27">
        <f t="shared" si="23"/>
        <v>17500</v>
      </c>
      <c r="I277" s="50">
        <f t="shared" si="25"/>
        <v>2800</v>
      </c>
      <c r="J277" s="50">
        <f t="shared" si="24"/>
        <v>20300</v>
      </c>
      <c r="K277" s="20" t="s">
        <v>297</v>
      </c>
      <c r="L277" s="28" t="s">
        <v>161</v>
      </c>
      <c r="M277" s="26"/>
      <c r="N277" s="26"/>
      <c r="O277" s="67"/>
    </row>
    <row r="278" spans="1:15" x14ac:dyDescent="0.25">
      <c r="A278" s="88">
        <v>161</v>
      </c>
      <c r="B278" s="26"/>
      <c r="C278" s="48" t="s">
        <v>222</v>
      </c>
      <c r="D278" s="20" t="s">
        <v>223</v>
      </c>
      <c r="E278" s="28" t="s">
        <v>40</v>
      </c>
      <c r="F278" s="49">
        <v>7</v>
      </c>
      <c r="G278" s="49">
        <v>25000</v>
      </c>
      <c r="H278" s="27">
        <f t="shared" si="23"/>
        <v>175000</v>
      </c>
      <c r="I278" s="50">
        <f t="shared" si="25"/>
        <v>28000</v>
      </c>
      <c r="J278" s="50">
        <f t="shared" si="24"/>
        <v>203000</v>
      </c>
      <c r="K278" s="20" t="s">
        <v>297</v>
      </c>
      <c r="L278" s="28" t="s">
        <v>161</v>
      </c>
      <c r="M278" s="26"/>
      <c r="N278" s="26"/>
      <c r="O278" s="67"/>
    </row>
    <row r="279" spans="1:15" x14ac:dyDescent="0.25">
      <c r="A279" s="88">
        <v>162</v>
      </c>
      <c r="B279" s="26"/>
      <c r="C279" s="48" t="s">
        <v>185</v>
      </c>
      <c r="D279" s="20" t="s">
        <v>174</v>
      </c>
      <c r="E279" s="28" t="s">
        <v>40</v>
      </c>
      <c r="F279" s="49">
        <v>1</v>
      </c>
      <c r="G279" s="49">
        <v>4000</v>
      </c>
      <c r="H279" s="27">
        <f t="shared" si="23"/>
        <v>4000</v>
      </c>
      <c r="I279" s="50">
        <f t="shared" si="25"/>
        <v>640</v>
      </c>
      <c r="J279" s="50">
        <f t="shared" si="24"/>
        <v>4640</v>
      </c>
      <c r="K279" s="20" t="s">
        <v>297</v>
      </c>
      <c r="L279" s="28" t="s">
        <v>161</v>
      </c>
      <c r="M279" s="26"/>
      <c r="N279" s="26"/>
      <c r="O279" s="67"/>
    </row>
    <row r="280" spans="1:15" x14ac:dyDescent="0.25">
      <c r="A280" s="88">
        <v>163</v>
      </c>
      <c r="B280" s="26"/>
      <c r="C280" s="48" t="s">
        <v>216</v>
      </c>
      <c r="D280" s="20" t="s">
        <v>174</v>
      </c>
      <c r="E280" s="28" t="s">
        <v>40</v>
      </c>
      <c r="F280" s="49">
        <v>20</v>
      </c>
      <c r="G280" s="49">
        <v>15000</v>
      </c>
      <c r="H280" s="27">
        <f>F280*G280</f>
        <v>300000</v>
      </c>
      <c r="I280" s="50">
        <f t="shared" si="25"/>
        <v>48000</v>
      </c>
      <c r="J280" s="50">
        <f>H280+I280</f>
        <v>348000</v>
      </c>
      <c r="K280" s="20" t="s">
        <v>297</v>
      </c>
      <c r="L280" s="28" t="s">
        <v>161</v>
      </c>
      <c r="M280" s="26"/>
      <c r="N280" s="26"/>
      <c r="O280" s="67"/>
    </row>
    <row r="281" spans="1:15" x14ac:dyDescent="0.25">
      <c r="A281" s="88">
        <v>164</v>
      </c>
      <c r="B281" s="26"/>
      <c r="C281" s="48" t="s">
        <v>221</v>
      </c>
      <c r="D281" s="20" t="s">
        <v>174</v>
      </c>
      <c r="E281" s="28" t="s">
        <v>40</v>
      </c>
      <c r="F281" s="49">
        <v>5</v>
      </c>
      <c r="G281" s="49">
        <v>7000</v>
      </c>
      <c r="H281" s="27">
        <f t="shared" ref="H281" si="26">F281*G281</f>
        <v>35000</v>
      </c>
      <c r="I281" s="50">
        <f t="shared" si="25"/>
        <v>5600</v>
      </c>
      <c r="J281" s="50">
        <f t="shared" ref="J281" si="27">H281+I281</f>
        <v>40600</v>
      </c>
      <c r="K281" s="20" t="s">
        <v>297</v>
      </c>
      <c r="L281" s="28" t="s">
        <v>161</v>
      </c>
      <c r="M281" s="26"/>
      <c r="N281" s="26"/>
      <c r="O281" s="67"/>
    </row>
    <row r="282" spans="1:15" x14ac:dyDescent="0.25">
      <c r="A282" s="88">
        <v>165</v>
      </c>
      <c r="B282" s="26"/>
      <c r="C282" s="48" t="s">
        <v>217</v>
      </c>
      <c r="D282" s="20" t="s">
        <v>174</v>
      </c>
      <c r="E282" s="28" t="s">
        <v>40</v>
      </c>
      <c r="F282" s="49">
        <v>15</v>
      </c>
      <c r="G282" s="49">
        <v>3300</v>
      </c>
      <c r="H282" s="27">
        <f>F282*G282</f>
        <v>49500</v>
      </c>
      <c r="I282" s="50">
        <f t="shared" si="25"/>
        <v>7920</v>
      </c>
      <c r="J282" s="50">
        <f>H282+I282</f>
        <v>57420</v>
      </c>
      <c r="K282" s="20" t="s">
        <v>297</v>
      </c>
      <c r="L282" s="28" t="s">
        <v>161</v>
      </c>
      <c r="M282" s="26"/>
      <c r="N282" s="26"/>
      <c r="O282" s="67"/>
    </row>
    <row r="283" spans="1:15" x14ac:dyDescent="0.25">
      <c r="A283" s="88">
        <v>166</v>
      </c>
      <c r="B283" s="26"/>
      <c r="C283" s="48" t="s">
        <v>218</v>
      </c>
      <c r="D283" s="20" t="s">
        <v>174</v>
      </c>
      <c r="E283" s="28" t="s">
        <v>40</v>
      </c>
      <c r="F283" s="49">
        <v>15</v>
      </c>
      <c r="G283" s="49">
        <v>5500</v>
      </c>
      <c r="H283" s="27">
        <f>F283*G283</f>
        <v>82500</v>
      </c>
      <c r="I283" s="50">
        <f t="shared" si="25"/>
        <v>13200</v>
      </c>
      <c r="J283" s="50">
        <f>H283+I283</f>
        <v>95700</v>
      </c>
      <c r="K283" s="20" t="s">
        <v>297</v>
      </c>
      <c r="L283" s="28" t="s">
        <v>161</v>
      </c>
      <c r="M283" s="26"/>
      <c r="N283" s="26"/>
      <c r="O283" s="67"/>
    </row>
    <row r="284" spans="1:15" x14ac:dyDescent="0.25">
      <c r="A284" s="88">
        <v>167</v>
      </c>
      <c r="B284" s="26"/>
      <c r="C284" s="48" t="s">
        <v>193</v>
      </c>
      <c r="D284" s="20" t="s">
        <v>174</v>
      </c>
      <c r="E284" s="28" t="s">
        <v>40</v>
      </c>
      <c r="F284" s="49">
        <v>5</v>
      </c>
      <c r="G284" s="49">
        <v>3000</v>
      </c>
      <c r="H284" s="27">
        <f>F284*G284</f>
        <v>15000</v>
      </c>
      <c r="I284" s="50">
        <f t="shared" si="25"/>
        <v>2400</v>
      </c>
      <c r="J284" s="50">
        <f>H284+I284</f>
        <v>17400</v>
      </c>
      <c r="K284" s="20" t="s">
        <v>297</v>
      </c>
      <c r="L284" s="28" t="s">
        <v>161</v>
      </c>
      <c r="M284" s="26"/>
      <c r="N284" s="26"/>
      <c r="O284" s="67"/>
    </row>
    <row r="285" spans="1:15" x14ac:dyDescent="0.25">
      <c r="A285" s="88">
        <v>168</v>
      </c>
      <c r="B285" s="26"/>
      <c r="C285" s="48" t="s">
        <v>194</v>
      </c>
      <c r="D285" s="20" t="s">
        <v>174</v>
      </c>
      <c r="E285" s="28" t="s">
        <v>40</v>
      </c>
      <c r="F285" s="49">
        <v>15</v>
      </c>
      <c r="G285" s="49">
        <v>5000</v>
      </c>
      <c r="H285" s="27">
        <f>F285*G285</f>
        <v>75000</v>
      </c>
      <c r="I285" s="50">
        <f t="shared" si="25"/>
        <v>12000</v>
      </c>
      <c r="J285" s="50">
        <f>H285+I285</f>
        <v>87000</v>
      </c>
      <c r="K285" s="20" t="s">
        <v>297</v>
      </c>
      <c r="L285" s="28" t="s">
        <v>161</v>
      </c>
      <c r="M285" s="26"/>
      <c r="N285" s="26"/>
      <c r="O285" s="67"/>
    </row>
    <row r="286" spans="1:15" x14ac:dyDescent="0.25">
      <c r="A286" s="88">
        <v>169</v>
      </c>
      <c r="B286" s="26"/>
      <c r="C286" s="48" t="s">
        <v>219</v>
      </c>
      <c r="D286" s="20" t="s">
        <v>174</v>
      </c>
      <c r="E286" s="28" t="s">
        <v>40</v>
      </c>
      <c r="F286" s="49">
        <v>15</v>
      </c>
      <c r="G286" s="49">
        <v>5000</v>
      </c>
      <c r="H286" s="27">
        <f>F286*G286</f>
        <v>75000</v>
      </c>
      <c r="I286" s="50">
        <f t="shared" si="25"/>
        <v>12000</v>
      </c>
      <c r="J286" s="50">
        <f>H286+I286</f>
        <v>87000</v>
      </c>
      <c r="K286" s="20" t="s">
        <v>297</v>
      </c>
      <c r="L286" s="28" t="s">
        <v>161</v>
      </c>
      <c r="M286" s="26"/>
      <c r="N286" s="26"/>
      <c r="O286" s="67"/>
    </row>
    <row r="287" spans="1:15" x14ac:dyDescent="0.25">
      <c r="A287" s="88">
        <v>170</v>
      </c>
      <c r="B287" s="26"/>
      <c r="C287" s="48" t="s">
        <v>190</v>
      </c>
      <c r="D287" s="20" t="s">
        <v>174</v>
      </c>
      <c r="E287" s="28" t="s">
        <v>40</v>
      </c>
      <c r="F287" s="49">
        <v>3</v>
      </c>
      <c r="G287" s="49">
        <v>5000</v>
      </c>
      <c r="H287" s="27">
        <f t="shared" si="23"/>
        <v>15000</v>
      </c>
      <c r="I287" s="50">
        <f t="shared" si="25"/>
        <v>2400</v>
      </c>
      <c r="J287" s="50">
        <f t="shared" si="24"/>
        <v>17400</v>
      </c>
      <c r="K287" s="20" t="s">
        <v>297</v>
      </c>
      <c r="L287" s="28" t="s">
        <v>161</v>
      </c>
      <c r="M287" s="26"/>
      <c r="N287" s="26"/>
      <c r="O287" s="67"/>
    </row>
    <row r="288" spans="1:15" x14ac:dyDescent="0.25">
      <c r="A288" s="88">
        <v>171</v>
      </c>
      <c r="C288" s="48" t="s">
        <v>220</v>
      </c>
      <c r="D288" s="20" t="s">
        <v>174</v>
      </c>
      <c r="E288" s="28" t="s">
        <v>40</v>
      </c>
      <c r="F288" s="49">
        <v>5</v>
      </c>
      <c r="G288" s="49">
        <v>5000</v>
      </c>
      <c r="H288" s="27">
        <f t="shared" si="23"/>
        <v>25000</v>
      </c>
      <c r="I288" s="50">
        <f t="shared" si="25"/>
        <v>4000</v>
      </c>
      <c r="J288" s="50">
        <f t="shared" si="24"/>
        <v>29000</v>
      </c>
      <c r="K288" s="20" t="s">
        <v>297</v>
      </c>
      <c r="L288" s="28" t="s">
        <v>161</v>
      </c>
      <c r="M288" s="26"/>
      <c r="N288" s="26"/>
      <c r="O288" s="67"/>
    </row>
    <row r="289" spans="1:15" x14ac:dyDescent="0.25">
      <c r="A289" s="88">
        <v>172</v>
      </c>
      <c r="B289" s="26"/>
      <c r="C289" s="48" t="s">
        <v>195</v>
      </c>
      <c r="D289" s="20" t="s">
        <v>174</v>
      </c>
      <c r="E289" s="28" t="s">
        <v>40</v>
      </c>
      <c r="F289" s="49">
        <v>4</v>
      </c>
      <c r="G289" s="49">
        <v>5000</v>
      </c>
      <c r="H289" s="27">
        <f t="shared" si="23"/>
        <v>20000</v>
      </c>
      <c r="I289" s="50">
        <f t="shared" si="25"/>
        <v>3200</v>
      </c>
      <c r="J289" s="50">
        <f t="shared" si="24"/>
        <v>23200</v>
      </c>
      <c r="K289" s="20" t="s">
        <v>297</v>
      </c>
      <c r="L289" s="28" t="s">
        <v>161</v>
      </c>
      <c r="M289" s="26"/>
      <c r="N289" s="26"/>
      <c r="O289" s="67"/>
    </row>
    <row r="290" spans="1:15" x14ac:dyDescent="0.25">
      <c r="A290" s="88">
        <v>173</v>
      </c>
      <c r="B290" s="26"/>
      <c r="C290" s="48" t="s">
        <v>196</v>
      </c>
      <c r="D290" s="20" t="s">
        <v>174</v>
      </c>
      <c r="E290" s="28" t="s">
        <v>40</v>
      </c>
      <c r="F290" s="49">
        <v>10</v>
      </c>
      <c r="G290" s="49">
        <v>2000</v>
      </c>
      <c r="H290" s="27">
        <f t="shared" si="23"/>
        <v>20000</v>
      </c>
      <c r="I290" s="50">
        <f t="shared" si="25"/>
        <v>3200</v>
      </c>
      <c r="J290" s="50">
        <f t="shared" si="24"/>
        <v>23200</v>
      </c>
      <c r="K290" s="20" t="s">
        <v>297</v>
      </c>
      <c r="L290" s="28" t="s">
        <v>161</v>
      </c>
      <c r="M290" s="26"/>
      <c r="N290" s="26"/>
      <c r="O290" s="67"/>
    </row>
    <row r="291" spans="1:15" x14ac:dyDescent="0.25">
      <c r="A291" s="88">
        <v>174</v>
      </c>
      <c r="B291" s="37"/>
      <c r="C291" s="48" t="s">
        <v>243</v>
      </c>
      <c r="D291" s="20" t="s">
        <v>174</v>
      </c>
      <c r="E291" s="28" t="s">
        <v>40</v>
      </c>
      <c r="F291" s="49">
        <v>10</v>
      </c>
      <c r="G291" s="49">
        <v>5000</v>
      </c>
      <c r="H291" s="27">
        <f t="shared" si="23"/>
        <v>50000</v>
      </c>
      <c r="I291" s="50">
        <f t="shared" si="25"/>
        <v>8000</v>
      </c>
      <c r="J291" s="50">
        <f t="shared" si="24"/>
        <v>58000</v>
      </c>
      <c r="K291" s="20" t="s">
        <v>297</v>
      </c>
      <c r="L291" s="28" t="s">
        <v>161</v>
      </c>
      <c r="M291" s="26"/>
      <c r="N291" s="26"/>
      <c r="O291" s="67"/>
    </row>
    <row r="292" spans="1:15" x14ac:dyDescent="0.25">
      <c r="A292" s="88">
        <v>175</v>
      </c>
      <c r="B292" s="37"/>
      <c r="C292" s="48" t="s">
        <v>244</v>
      </c>
      <c r="D292" s="20" t="s">
        <v>174</v>
      </c>
      <c r="E292" s="28" t="s">
        <v>40</v>
      </c>
      <c r="F292" s="49">
        <v>5</v>
      </c>
      <c r="G292" s="49">
        <v>7000</v>
      </c>
      <c r="H292" s="27">
        <f t="shared" si="23"/>
        <v>35000</v>
      </c>
      <c r="I292" s="50">
        <f t="shared" si="25"/>
        <v>5600</v>
      </c>
      <c r="J292" s="50">
        <f t="shared" si="24"/>
        <v>40600</v>
      </c>
      <c r="K292" s="20" t="s">
        <v>297</v>
      </c>
      <c r="L292" s="28" t="s">
        <v>161</v>
      </c>
      <c r="M292" s="26"/>
      <c r="N292" s="26"/>
      <c r="O292" s="67"/>
    </row>
    <row r="293" spans="1:15" x14ac:dyDescent="0.25">
      <c r="A293" s="88">
        <v>176</v>
      </c>
      <c r="B293" s="37"/>
      <c r="C293" s="48" t="s">
        <v>245</v>
      </c>
      <c r="D293" s="20" t="s">
        <v>174</v>
      </c>
      <c r="E293" s="28" t="s">
        <v>40</v>
      </c>
      <c r="F293" s="49">
        <v>5</v>
      </c>
      <c r="G293" s="49">
        <v>4000</v>
      </c>
      <c r="H293" s="27">
        <f t="shared" si="23"/>
        <v>20000</v>
      </c>
      <c r="I293" s="50">
        <f t="shared" si="25"/>
        <v>3200</v>
      </c>
      <c r="J293" s="50">
        <f t="shared" si="24"/>
        <v>23200</v>
      </c>
      <c r="K293" s="20" t="s">
        <v>297</v>
      </c>
      <c r="L293" s="28" t="s">
        <v>161</v>
      </c>
      <c r="M293" s="26"/>
      <c r="N293" s="26"/>
      <c r="O293" s="67"/>
    </row>
    <row r="294" spans="1:15" x14ac:dyDescent="0.25">
      <c r="A294" s="88">
        <v>177</v>
      </c>
      <c r="B294" s="37"/>
      <c r="C294" s="48" t="s">
        <v>246</v>
      </c>
      <c r="D294" s="20" t="s">
        <v>174</v>
      </c>
      <c r="E294" s="28" t="s">
        <v>40</v>
      </c>
      <c r="F294" s="49">
        <v>3</v>
      </c>
      <c r="G294" s="49">
        <v>8500</v>
      </c>
      <c r="H294" s="27">
        <f t="shared" si="23"/>
        <v>25500</v>
      </c>
      <c r="I294" s="50">
        <f t="shared" si="25"/>
        <v>4080</v>
      </c>
      <c r="J294" s="50">
        <f t="shared" si="24"/>
        <v>29580</v>
      </c>
      <c r="K294" s="20" t="s">
        <v>297</v>
      </c>
      <c r="L294" s="28" t="s">
        <v>161</v>
      </c>
      <c r="M294" s="26"/>
      <c r="N294" s="26"/>
      <c r="O294" s="67"/>
    </row>
    <row r="295" spans="1:15" x14ac:dyDescent="0.25">
      <c r="A295" s="88">
        <v>178</v>
      </c>
      <c r="B295" s="51"/>
      <c r="C295" s="4" t="s">
        <v>183</v>
      </c>
      <c r="D295" s="52" t="s">
        <v>174</v>
      </c>
      <c r="E295" s="53" t="s">
        <v>40</v>
      </c>
      <c r="F295" s="54">
        <v>10</v>
      </c>
      <c r="G295" s="54">
        <v>3500</v>
      </c>
      <c r="H295" s="55">
        <f t="shared" si="23"/>
        <v>35000</v>
      </c>
      <c r="I295" s="50">
        <f t="shared" si="25"/>
        <v>5600</v>
      </c>
      <c r="J295" s="56">
        <f t="shared" si="24"/>
        <v>40600</v>
      </c>
      <c r="K295" s="20" t="s">
        <v>297</v>
      </c>
      <c r="L295" s="53" t="s">
        <v>161</v>
      </c>
      <c r="M295" s="26"/>
      <c r="N295" s="26"/>
      <c r="O295" s="67"/>
    </row>
    <row r="296" spans="1:15" x14ac:dyDescent="0.25">
      <c r="A296" s="88">
        <v>179</v>
      </c>
      <c r="B296" s="26"/>
      <c r="C296" s="48" t="s">
        <v>197</v>
      </c>
      <c r="D296" s="20" t="s">
        <v>174</v>
      </c>
      <c r="E296" s="28" t="s">
        <v>40</v>
      </c>
      <c r="F296" s="49">
        <v>2</v>
      </c>
      <c r="G296" s="49">
        <v>58000</v>
      </c>
      <c r="H296" s="27">
        <f t="shared" si="23"/>
        <v>116000</v>
      </c>
      <c r="I296" s="50">
        <f t="shared" si="25"/>
        <v>18560</v>
      </c>
      <c r="J296" s="50">
        <f t="shared" si="24"/>
        <v>134560</v>
      </c>
      <c r="K296" s="20" t="s">
        <v>297</v>
      </c>
      <c r="L296" s="28" t="s">
        <v>161</v>
      </c>
      <c r="M296" s="26"/>
      <c r="N296" s="26"/>
      <c r="O296" s="67"/>
    </row>
    <row r="297" spans="1:15" x14ac:dyDescent="0.25">
      <c r="A297" s="88">
        <v>180</v>
      </c>
      <c r="B297" s="26"/>
      <c r="C297" s="48" t="s">
        <v>184</v>
      </c>
      <c r="D297" s="20" t="s">
        <v>59</v>
      </c>
      <c r="E297" s="28" t="s">
        <v>40</v>
      </c>
      <c r="F297" s="49">
        <v>3</v>
      </c>
      <c r="G297" s="49">
        <v>1000</v>
      </c>
      <c r="H297" s="27">
        <f t="shared" si="23"/>
        <v>3000</v>
      </c>
      <c r="I297" s="50">
        <f t="shared" si="25"/>
        <v>480</v>
      </c>
      <c r="J297" s="50">
        <f t="shared" si="24"/>
        <v>3480</v>
      </c>
      <c r="K297" s="20" t="s">
        <v>297</v>
      </c>
      <c r="L297" s="28" t="s">
        <v>161</v>
      </c>
      <c r="M297" s="26"/>
      <c r="N297" s="26"/>
      <c r="O297" s="67"/>
    </row>
    <row r="298" spans="1:15" x14ac:dyDescent="0.25">
      <c r="A298" s="88">
        <v>181</v>
      </c>
      <c r="B298" s="26"/>
      <c r="C298" s="48" t="s">
        <v>234</v>
      </c>
      <c r="D298" s="20" t="s">
        <v>233</v>
      </c>
      <c r="E298" s="28" t="s">
        <v>40</v>
      </c>
      <c r="F298" s="49">
        <v>3</v>
      </c>
      <c r="G298" s="49">
        <v>500</v>
      </c>
      <c r="H298" s="27">
        <f t="shared" si="23"/>
        <v>1500</v>
      </c>
      <c r="I298" s="50">
        <f t="shared" si="25"/>
        <v>240</v>
      </c>
      <c r="J298" s="50">
        <f t="shared" si="24"/>
        <v>1740</v>
      </c>
      <c r="K298" s="20" t="s">
        <v>297</v>
      </c>
      <c r="L298" s="28" t="s">
        <v>161</v>
      </c>
      <c r="M298" s="26"/>
      <c r="N298" s="26"/>
      <c r="O298" s="67"/>
    </row>
    <row r="299" spans="1:15" x14ac:dyDescent="0.25">
      <c r="A299" s="88">
        <v>182</v>
      </c>
      <c r="B299" s="26"/>
      <c r="C299" s="48" t="s">
        <v>235</v>
      </c>
      <c r="D299" s="20" t="s">
        <v>233</v>
      </c>
      <c r="E299" s="28" t="s">
        <v>40</v>
      </c>
      <c r="F299" s="49">
        <v>3</v>
      </c>
      <c r="G299" s="49">
        <v>470</v>
      </c>
      <c r="H299" s="27">
        <f t="shared" si="23"/>
        <v>1410</v>
      </c>
      <c r="I299" s="50">
        <f t="shared" si="25"/>
        <v>225.6</v>
      </c>
      <c r="J299" s="50">
        <f t="shared" si="24"/>
        <v>1635.6</v>
      </c>
      <c r="K299" s="20" t="s">
        <v>297</v>
      </c>
      <c r="L299" s="28" t="s">
        <v>161</v>
      </c>
      <c r="M299" s="26"/>
      <c r="N299" s="26"/>
      <c r="O299" s="67"/>
    </row>
    <row r="300" spans="1:15" x14ac:dyDescent="0.25">
      <c r="A300" s="88">
        <v>183</v>
      </c>
      <c r="B300" s="26"/>
      <c r="C300" s="48" t="s">
        <v>236</v>
      </c>
      <c r="D300" s="20" t="s">
        <v>223</v>
      </c>
      <c r="E300" s="28" t="s">
        <v>40</v>
      </c>
      <c r="F300" s="49">
        <v>2</v>
      </c>
      <c r="G300" s="49">
        <v>70000</v>
      </c>
      <c r="H300" s="27">
        <f t="shared" si="23"/>
        <v>140000</v>
      </c>
      <c r="I300" s="50">
        <f t="shared" si="25"/>
        <v>22400</v>
      </c>
      <c r="J300" s="50">
        <f t="shared" si="24"/>
        <v>162400</v>
      </c>
      <c r="K300" s="20" t="s">
        <v>297</v>
      </c>
      <c r="L300" s="28" t="s">
        <v>161</v>
      </c>
      <c r="M300" s="26"/>
      <c r="N300" s="26"/>
      <c r="O300" s="67"/>
    </row>
    <row r="301" spans="1:15" x14ac:dyDescent="0.25">
      <c r="A301" s="88">
        <v>184</v>
      </c>
      <c r="B301" s="26"/>
      <c r="C301" s="48" t="s">
        <v>237</v>
      </c>
      <c r="D301" s="20" t="s">
        <v>174</v>
      </c>
      <c r="E301" s="28" t="s">
        <v>40</v>
      </c>
      <c r="F301" s="49">
        <v>3</v>
      </c>
      <c r="G301" s="49">
        <v>5000</v>
      </c>
      <c r="H301" s="27">
        <f t="shared" si="23"/>
        <v>15000</v>
      </c>
      <c r="I301" s="50">
        <f t="shared" si="25"/>
        <v>2400</v>
      </c>
      <c r="J301" s="50">
        <f t="shared" si="24"/>
        <v>17400</v>
      </c>
      <c r="K301" s="20" t="s">
        <v>297</v>
      </c>
      <c r="L301" s="28" t="s">
        <v>161</v>
      </c>
      <c r="M301" s="26"/>
      <c r="N301" s="26"/>
      <c r="O301" s="67"/>
    </row>
    <row r="302" spans="1:15" x14ac:dyDescent="0.25">
      <c r="A302" s="88">
        <v>185</v>
      </c>
      <c r="B302" s="26"/>
      <c r="C302" s="48" t="s">
        <v>226</v>
      </c>
      <c r="D302" s="20" t="s">
        <v>174</v>
      </c>
      <c r="E302" s="28" t="s">
        <v>40</v>
      </c>
      <c r="F302" s="49">
        <v>3</v>
      </c>
      <c r="G302" s="49">
        <v>17000</v>
      </c>
      <c r="H302" s="27">
        <f>F302*G302</f>
        <v>51000</v>
      </c>
      <c r="I302" s="50">
        <f t="shared" si="25"/>
        <v>8160</v>
      </c>
      <c r="J302" s="50">
        <f>H302+I302</f>
        <v>59160</v>
      </c>
      <c r="K302" s="20" t="s">
        <v>297</v>
      </c>
      <c r="L302" s="28" t="s">
        <v>161</v>
      </c>
      <c r="M302" s="26"/>
      <c r="N302" s="26"/>
      <c r="O302" s="67"/>
    </row>
    <row r="303" spans="1:15" ht="31.5" x14ac:dyDescent="0.25">
      <c r="A303" s="88">
        <v>186</v>
      </c>
      <c r="B303" s="26"/>
      <c r="C303" s="57" t="s">
        <v>242</v>
      </c>
      <c r="D303" s="58" t="s">
        <v>174</v>
      </c>
      <c r="E303" s="58" t="s">
        <v>40</v>
      </c>
      <c r="F303" s="49">
        <v>15</v>
      </c>
      <c r="G303" s="49">
        <v>4500</v>
      </c>
      <c r="H303" s="27">
        <f t="shared" ref="H303:H310" si="28">F303*G303</f>
        <v>67500</v>
      </c>
      <c r="I303" s="50">
        <f t="shared" si="25"/>
        <v>10800</v>
      </c>
      <c r="J303" s="50">
        <f t="shared" ref="J303:J310" si="29">H303+I303</f>
        <v>78300</v>
      </c>
      <c r="K303" s="20" t="s">
        <v>297</v>
      </c>
      <c r="L303" s="28" t="s">
        <v>161</v>
      </c>
      <c r="M303" s="26"/>
      <c r="N303" s="26"/>
      <c r="O303" s="67"/>
    </row>
    <row r="304" spans="1:15" x14ac:dyDescent="0.25">
      <c r="A304" s="88">
        <v>187</v>
      </c>
      <c r="B304" s="26"/>
      <c r="C304" s="48" t="s">
        <v>247</v>
      </c>
      <c r="D304" s="20" t="s">
        <v>174</v>
      </c>
      <c r="E304" s="28" t="s">
        <v>40</v>
      </c>
      <c r="F304" s="49">
        <v>3</v>
      </c>
      <c r="G304" s="49">
        <v>20000</v>
      </c>
      <c r="H304" s="27">
        <f t="shared" si="28"/>
        <v>60000</v>
      </c>
      <c r="I304" s="50">
        <f t="shared" si="25"/>
        <v>9600</v>
      </c>
      <c r="J304" s="50">
        <f t="shared" si="29"/>
        <v>69600</v>
      </c>
      <c r="K304" s="20" t="s">
        <v>297</v>
      </c>
      <c r="L304" s="28" t="s">
        <v>161</v>
      </c>
      <c r="M304" s="26"/>
      <c r="N304" s="26"/>
      <c r="O304" s="67"/>
    </row>
    <row r="305" spans="1:15" x14ac:dyDescent="0.25">
      <c r="A305" s="88">
        <v>188</v>
      </c>
      <c r="B305" s="26"/>
      <c r="C305" s="48" t="s">
        <v>248</v>
      </c>
      <c r="D305" s="20" t="s">
        <v>174</v>
      </c>
      <c r="E305" s="28" t="s">
        <v>40</v>
      </c>
      <c r="F305" s="49">
        <v>10</v>
      </c>
      <c r="G305" s="49">
        <v>25000</v>
      </c>
      <c r="H305" s="27">
        <f t="shared" si="28"/>
        <v>250000</v>
      </c>
      <c r="I305" s="50">
        <f t="shared" si="25"/>
        <v>40000</v>
      </c>
      <c r="J305" s="50">
        <f t="shared" si="29"/>
        <v>290000</v>
      </c>
      <c r="K305" s="20" t="s">
        <v>297</v>
      </c>
      <c r="L305" s="28" t="s">
        <v>161</v>
      </c>
      <c r="M305" s="26"/>
      <c r="N305" s="26"/>
      <c r="O305" s="67"/>
    </row>
    <row r="306" spans="1:15" x14ac:dyDescent="0.25">
      <c r="A306" s="88">
        <v>189</v>
      </c>
      <c r="B306" s="26"/>
      <c r="C306" s="48" t="s">
        <v>249</v>
      </c>
      <c r="D306" s="20" t="s">
        <v>174</v>
      </c>
      <c r="E306" s="28" t="s">
        <v>40</v>
      </c>
      <c r="F306" s="49">
        <v>5</v>
      </c>
      <c r="G306" s="49">
        <v>6000</v>
      </c>
      <c r="H306" s="27">
        <f>F306*G306</f>
        <v>30000</v>
      </c>
      <c r="I306" s="50">
        <f t="shared" si="25"/>
        <v>4800</v>
      </c>
      <c r="J306" s="50">
        <f t="shared" si="29"/>
        <v>34800</v>
      </c>
      <c r="K306" s="20" t="s">
        <v>297</v>
      </c>
      <c r="L306" s="28" t="s">
        <v>161</v>
      </c>
      <c r="M306" s="26"/>
      <c r="N306" s="26"/>
      <c r="O306" s="67"/>
    </row>
    <row r="307" spans="1:15" x14ac:dyDescent="0.25">
      <c r="A307" s="88">
        <v>190</v>
      </c>
      <c r="B307" s="26"/>
      <c r="C307" s="48" t="s">
        <v>221</v>
      </c>
      <c r="D307" s="20" t="s">
        <v>174</v>
      </c>
      <c r="E307" s="28" t="s">
        <v>40</v>
      </c>
      <c r="F307" s="49">
        <v>3</v>
      </c>
      <c r="G307" s="49">
        <v>15000</v>
      </c>
      <c r="H307" s="27">
        <f t="shared" si="28"/>
        <v>45000</v>
      </c>
      <c r="I307" s="50">
        <f t="shared" si="25"/>
        <v>7200</v>
      </c>
      <c r="J307" s="50">
        <f t="shared" si="29"/>
        <v>52200</v>
      </c>
      <c r="K307" s="20" t="s">
        <v>297</v>
      </c>
      <c r="L307" s="28" t="s">
        <v>161</v>
      </c>
      <c r="M307" s="26"/>
      <c r="N307" s="26"/>
      <c r="O307" s="67"/>
    </row>
    <row r="308" spans="1:15" x14ac:dyDescent="0.25">
      <c r="A308" s="88">
        <v>191</v>
      </c>
      <c r="B308" s="26"/>
      <c r="C308" s="48" t="s">
        <v>250</v>
      </c>
      <c r="D308" s="20" t="s">
        <v>174</v>
      </c>
      <c r="E308" s="28" t="s">
        <v>40</v>
      </c>
      <c r="F308" s="49">
        <v>10</v>
      </c>
      <c r="G308" s="49">
        <v>38000</v>
      </c>
      <c r="H308" s="27">
        <f t="shared" si="28"/>
        <v>380000</v>
      </c>
      <c r="I308" s="50">
        <f>H308*16%</f>
        <v>60800</v>
      </c>
      <c r="J308" s="50">
        <f>H308+I308</f>
        <v>440800</v>
      </c>
      <c r="K308" s="20" t="s">
        <v>297</v>
      </c>
      <c r="L308" s="28" t="s">
        <v>161</v>
      </c>
      <c r="M308" s="26"/>
      <c r="N308" s="26"/>
      <c r="O308" s="67"/>
    </row>
    <row r="309" spans="1:15" x14ac:dyDescent="0.25">
      <c r="A309" s="88">
        <v>192</v>
      </c>
      <c r="B309" s="26"/>
      <c r="C309" s="48" t="s">
        <v>413</v>
      </c>
      <c r="D309" s="20" t="s">
        <v>174</v>
      </c>
      <c r="E309" s="28" t="s">
        <v>40</v>
      </c>
      <c r="F309" s="49">
        <v>5</v>
      </c>
      <c r="G309" s="49">
        <v>25000</v>
      </c>
      <c r="H309" s="27">
        <f t="shared" si="28"/>
        <v>125000</v>
      </c>
      <c r="I309" s="50">
        <f t="shared" si="25"/>
        <v>20000</v>
      </c>
      <c r="J309" s="50">
        <f t="shared" si="29"/>
        <v>145000</v>
      </c>
      <c r="K309" s="20" t="s">
        <v>297</v>
      </c>
      <c r="L309" s="28" t="s">
        <v>161</v>
      </c>
      <c r="M309" s="26"/>
      <c r="N309" s="26"/>
      <c r="O309" s="67"/>
    </row>
    <row r="310" spans="1:15" x14ac:dyDescent="0.25">
      <c r="A310" s="88">
        <v>193</v>
      </c>
      <c r="B310" s="26"/>
      <c r="C310" s="48" t="s">
        <v>251</v>
      </c>
      <c r="D310" s="20" t="s">
        <v>174</v>
      </c>
      <c r="E310" s="28" t="s">
        <v>40</v>
      </c>
      <c r="F310" s="49">
        <v>1</v>
      </c>
      <c r="G310" s="49">
        <v>18500</v>
      </c>
      <c r="H310" s="27">
        <f t="shared" si="28"/>
        <v>18500</v>
      </c>
      <c r="I310" s="50">
        <f t="shared" si="25"/>
        <v>2960</v>
      </c>
      <c r="J310" s="50">
        <f t="shared" si="29"/>
        <v>21460</v>
      </c>
      <c r="K310" s="20" t="s">
        <v>297</v>
      </c>
      <c r="L310" s="28" t="s">
        <v>161</v>
      </c>
      <c r="M310" s="26"/>
      <c r="N310" s="26"/>
      <c r="O310" s="67"/>
    </row>
    <row r="311" spans="1:15" ht="16.5" thickBot="1" x14ac:dyDescent="0.3">
      <c r="A311" s="88">
        <v>194</v>
      </c>
      <c r="B311" s="39"/>
      <c r="C311" s="85" t="s">
        <v>411</v>
      </c>
      <c r="D311" s="20" t="s">
        <v>174</v>
      </c>
      <c r="E311" s="28" t="s">
        <v>40</v>
      </c>
      <c r="F311" s="27">
        <v>1</v>
      </c>
      <c r="G311" s="27">
        <v>1000000</v>
      </c>
      <c r="H311" s="27">
        <f>F311*G311</f>
        <v>1000000</v>
      </c>
      <c r="I311" s="50">
        <f>H311*16%</f>
        <v>160000</v>
      </c>
      <c r="J311" s="50">
        <f>H311+I311</f>
        <v>1160000</v>
      </c>
      <c r="K311" s="20" t="s">
        <v>33</v>
      </c>
      <c r="L311" s="28" t="s">
        <v>161</v>
      </c>
      <c r="M311" s="28"/>
      <c r="N311" s="40"/>
      <c r="O311" s="18"/>
    </row>
    <row r="312" spans="1:15" ht="16.5" thickBot="1" x14ac:dyDescent="0.3">
      <c r="A312" s="29"/>
      <c r="B312" s="30" t="s">
        <v>198</v>
      </c>
      <c r="C312" s="30" t="s">
        <v>198</v>
      </c>
      <c r="D312" s="31"/>
      <c r="E312" s="31"/>
      <c r="F312" s="32"/>
      <c r="G312" s="32"/>
      <c r="H312" s="32">
        <f>SUM(H118:H311)</f>
        <v>32364310</v>
      </c>
      <c r="I312" s="32">
        <f>SUM(I118:I311)</f>
        <v>5178289.5999999996</v>
      </c>
      <c r="J312" s="32">
        <f>SUM(J118:J311)</f>
        <v>37542599.600000001</v>
      </c>
      <c r="K312" s="33"/>
      <c r="L312" s="34"/>
      <c r="M312" s="35"/>
      <c r="N312" s="36"/>
      <c r="O312" s="1"/>
    </row>
    <row r="313" spans="1:15" x14ac:dyDescent="0.25">
      <c r="A313" s="129" t="s">
        <v>199</v>
      </c>
      <c r="B313" s="130"/>
      <c r="C313" s="130"/>
      <c r="D313" s="130"/>
      <c r="E313" s="130"/>
      <c r="F313" s="130"/>
      <c r="G313" s="130"/>
      <c r="H313" s="130"/>
      <c r="I313" s="130"/>
      <c r="J313" s="130"/>
      <c r="K313" s="130"/>
      <c r="L313" s="130"/>
      <c r="M313" s="130"/>
      <c r="N313" s="130"/>
      <c r="O313" s="131"/>
    </row>
    <row r="314" spans="1:15" x14ac:dyDescent="0.25">
      <c r="A314" s="20">
        <v>1</v>
      </c>
      <c r="B314" s="93" t="s">
        <v>200</v>
      </c>
      <c r="C314" s="18" t="s">
        <v>201</v>
      </c>
      <c r="D314" s="20"/>
      <c r="E314" s="20"/>
      <c r="F314" s="50">
        <v>1</v>
      </c>
      <c r="G314" s="50">
        <v>32849769.57</v>
      </c>
      <c r="H314" s="50">
        <f>G314*F314</f>
        <v>32849769.57</v>
      </c>
      <c r="I314" s="50">
        <f>H314*16%</f>
        <v>5255963.1311999997</v>
      </c>
      <c r="J314" s="50">
        <f>H314+I314</f>
        <v>38105732.701200001</v>
      </c>
      <c r="K314" s="20"/>
      <c r="L314" s="39" t="s">
        <v>433</v>
      </c>
      <c r="M314" s="1"/>
      <c r="N314" s="1"/>
      <c r="O314" s="1"/>
    </row>
    <row r="315" spans="1:15" x14ac:dyDescent="0.25">
      <c r="A315" s="20">
        <v>2</v>
      </c>
      <c r="B315" s="93" t="s">
        <v>202</v>
      </c>
      <c r="C315" s="18" t="s">
        <v>203</v>
      </c>
      <c r="D315" s="20"/>
      <c r="E315" s="20"/>
      <c r="F315" s="50">
        <v>1</v>
      </c>
      <c r="G315" s="50">
        <v>1105700</v>
      </c>
      <c r="H315" s="50">
        <f t="shared" ref="H315:H322" si="30">G315*F315</f>
        <v>1105700</v>
      </c>
      <c r="I315" s="50">
        <f t="shared" ref="I315:I322" si="31">H315*16%</f>
        <v>176912</v>
      </c>
      <c r="J315" s="50">
        <f t="shared" ref="J315:J322" si="32">H315+I315</f>
        <v>1282612</v>
      </c>
      <c r="K315" s="20"/>
      <c r="L315" s="39" t="s">
        <v>433</v>
      </c>
      <c r="M315" s="1"/>
      <c r="N315" s="1"/>
      <c r="O315" s="1"/>
    </row>
    <row r="316" spans="1:15" x14ac:dyDescent="0.25">
      <c r="A316" s="20">
        <v>3</v>
      </c>
      <c r="B316" s="93" t="s">
        <v>204</v>
      </c>
      <c r="C316" s="18" t="s">
        <v>205</v>
      </c>
      <c r="D316" s="20"/>
      <c r="E316" s="20"/>
      <c r="F316" s="50">
        <v>1</v>
      </c>
      <c r="G316" s="50">
        <v>50124497.659999996</v>
      </c>
      <c r="H316" s="50">
        <f t="shared" si="30"/>
        <v>50124497.659999996</v>
      </c>
      <c r="I316" s="50">
        <f t="shared" si="31"/>
        <v>8019919.6255999999</v>
      </c>
      <c r="J316" s="50">
        <f t="shared" si="32"/>
        <v>58144417.285599999</v>
      </c>
      <c r="K316" s="20"/>
      <c r="L316" s="39" t="s">
        <v>433</v>
      </c>
      <c r="M316" s="1"/>
      <c r="N316" s="1"/>
      <c r="O316" s="1"/>
    </row>
    <row r="317" spans="1:15" x14ac:dyDescent="0.25">
      <c r="A317" s="20">
        <v>4</v>
      </c>
      <c r="B317" s="93" t="s">
        <v>206</v>
      </c>
      <c r="C317" s="18" t="s">
        <v>207</v>
      </c>
      <c r="D317" s="20"/>
      <c r="E317" s="20"/>
      <c r="F317" s="50">
        <v>1</v>
      </c>
      <c r="G317" s="50">
        <v>32889976</v>
      </c>
      <c r="H317" s="50">
        <f t="shared" si="30"/>
        <v>32889976</v>
      </c>
      <c r="I317" s="50">
        <f t="shared" si="31"/>
        <v>5262396.16</v>
      </c>
      <c r="J317" s="50">
        <f t="shared" si="32"/>
        <v>38152372.159999996</v>
      </c>
      <c r="K317" s="20"/>
      <c r="L317" s="39" t="s">
        <v>433</v>
      </c>
      <c r="M317" s="1"/>
      <c r="N317" s="1"/>
      <c r="O317" s="1"/>
    </row>
    <row r="318" spans="1:15" x14ac:dyDescent="0.25">
      <c r="A318" s="20">
        <v>5</v>
      </c>
      <c r="B318" s="93" t="s">
        <v>208</v>
      </c>
      <c r="C318" s="18" t="s">
        <v>209</v>
      </c>
      <c r="D318" s="20"/>
      <c r="E318" s="20"/>
      <c r="F318" s="50">
        <v>1</v>
      </c>
      <c r="G318" s="50">
        <v>4190028</v>
      </c>
      <c r="H318" s="50">
        <f t="shared" si="30"/>
        <v>4190028</v>
      </c>
      <c r="I318" s="50">
        <f t="shared" si="31"/>
        <v>670404.48</v>
      </c>
      <c r="J318" s="50">
        <f t="shared" si="32"/>
        <v>4860432.4800000004</v>
      </c>
      <c r="K318" s="20"/>
      <c r="L318" s="39" t="s">
        <v>433</v>
      </c>
      <c r="M318" s="1"/>
      <c r="N318" s="1"/>
      <c r="O318" s="1"/>
    </row>
    <row r="319" spans="1:15" x14ac:dyDescent="0.25">
      <c r="A319" s="20">
        <v>6</v>
      </c>
      <c r="B319" s="94" t="s">
        <v>210</v>
      </c>
      <c r="C319" s="95" t="s">
        <v>211</v>
      </c>
      <c r="D319" s="77"/>
      <c r="E319" s="77"/>
      <c r="F319" s="96">
        <v>1</v>
      </c>
      <c r="G319" s="96">
        <v>821120</v>
      </c>
      <c r="H319" s="50">
        <f t="shared" si="30"/>
        <v>821120</v>
      </c>
      <c r="I319" s="50">
        <f t="shared" si="31"/>
        <v>131379.20000000001</v>
      </c>
      <c r="J319" s="50">
        <f t="shared" si="32"/>
        <v>952499.19999999995</v>
      </c>
      <c r="K319" s="77"/>
      <c r="L319" s="39" t="s">
        <v>433</v>
      </c>
      <c r="M319" s="1"/>
      <c r="N319" s="1"/>
      <c r="O319" s="1"/>
    </row>
    <row r="320" spans="1:15" x14ac:dyDescent="0.25">
      <c r="A320" s="20">
        <v>7</v>
      </c>
      <c r="B320" s="94"/>
      <c r="C320" s="95" t="s">
        <v>428</v>
      </c>
      <c r="D320" s="77"/>
      <c r="E320" s="77"/>
      <c r="F320" s="96">
        <v>1</v>
      </c>
      <c r="G320" s="96">
        <v>990320</v>
      </c>
      <c r="H320" s="50">
        <f t="shared" si="30"/>
        <v>990320</v>
      </c>
      <c r="I320" s="50">
        <f t="shared" si="31"/>
        <v>158451.20000000001</v>
      </c>
      <c r="J320" s="50">
        <f t="shared" si="32"/>
        <v>1148771.2</v>
      </c>
      <c r="K320" s="77"/>
      <c r="L320" s="74"/>
      <c r="M320" s="1"/>
      <c r="N320" s="1"/>
      <c r="O320" s="1"/>
    </row>
    <row r="321" spans="1:15" x14ac:dyDescent="0.25">
      <c r="A321" s="20">
        <v>8</v>
      </c>
      <c r="B321" s="94"/>
      <c r="C321" s="95" t="s">
        <v>429</v>
      </c>
      <c r="D321" s="77"/>
      <c r="E321" s="77"/>
      <c r="F321" s="96">
        <v>1</v>
      </c>
      <c r="G321" s="96">
        <v>6000000</v>
      </c>
      <c r="H321" s="50">
        <f t="shared" si="30"/>
        <v>6000000</v>
      </c>
      <c r="I321" s="50">
        <f t="shared" si="31"/>
        <v>960000</v>
      </c>
      <c r="J321" s="50">
        <f t="shared" si="32"/>
        <v>6960000</v>
      </c>
      <c r="K321" s="77"/>
      <c r="L321" s="74"/>
      <c r="M321" s="1"/>
      <c r="N321" s="1"/>
      <c r="O321" s="1"/>
    </row>
    <row r="322" spans="1:15" x14ac:dyDescent="0.25">
      <c r="A322" s="20">
        <v>9</v>
      </c>
      <c r="B322" s="94"/>
      <c r="C322" s="95" t="s">
        <v>430</v>
      </c>
      <c r="D322" s="77"/>
      <c r="E322" s="77"/>
      <c r="F322" s="96">
        <v>1</v>
      </c>
      <c r="G322" s="96">
        <v>17570126</v>
      </c>
      <c r="H322" s="50">
        <f t="shared" si="30"/>
        <v>17570126</v>
      </c>
      <c r="I322" s="50">
        <f t="shared" si="31"/>
        <v>2811220.16</v>
      </c>
      <c r="J322" s="50">
        <f t="shared" si="32"/>
        <v>20381346.16</v>
      </c>
      <c r="K322" s="77"/>
      <c r="L322" s="74"/>
      <c r="M322" s="1"/>
      <c r="N322" s="1"/>
      <c r="O322" s="1"/>
    </row>
    <row r="323" spans="1:15" x14ac:dyDescent="0.25">
      <c r="A323" s="19"/>
      <c r="B323" s="19" t="s">
        <v>198</v>
      </c>
      <c r="C323" s="19" t="s">
        <v>212</v>
      </c>
      <c r="D323" s="97"/>
      <c r="E323" s="97"/>
      <c r="F323" s="98"/>
      <c r="G323" s="98"/>
      <c r="H323" s="98">
        <f>SUM(H314:H322)</f>
        <v>146541537.22999999</v>
      </c>
      <c r="I323" s="98">
        <f>SUM(I314:I322)</f>
        <v>23446645.956799999</v>
      </c>
      <c r="J323" s="98">
        <f>SUM(J314:J322)</f>
        <v>169988183.18679994</v>
      </c>
      <c r="K323" s="99"/>
      <c r="L323" s="100"/>
      <c r="M323" s="1"/>
      <c r="N323" s="1"/>
      <c r="O323" s="1"/>
    </row>
    <row r="324" spans="1:15" ht="24" customHeight="1" x14ac:dyDescent="0.25">
      <c r="A324" s="18"/>
      <c r="B324" s="18"/>
      <c r="C324" s="97" t="s">
        <v>432</v>
      </c>
      <c r="D324" s="21"/>
      <c r="E324" s="21"/>
      <c r="F324" s="21"/>
      <c r="G324" s="21"/>
      <c r="H324" s="21">
        <f>H17+H21+H25+H28+H35+H38+H52+H116+H312+H323</f>
        <v>272295002.45999998</v>
      </c>
      <c r="I324" s="21">
        <f t="shared" ref="I324:J324" si="33">I17+I21+I25+I28+I35+I38+I52+I116+I312+I323</f>
        <v>43432369.993599996</v>
      </c>
      <c r="J324" s="21">
        <f t="shared" si="33"/>
        <v>315727372.45359993</v>
      </c>
      <c r="K324" s="20"/>
      <c r="L324" s="21"/>
      <c r="M324" s="1"/>
      <c r="N324" s="1"/>
      <c r="O324" s="1"/>
    </row>
    <row r="325" spans="1:15" x14ac:dyDescent="0.25">
      <c r="A325" s="10"/>
      <c r="B325" s="10"/>
      <c r="C325" s="10"/>
      <c r="D325" s="9"/>
      <c r="E325" s="9"/>
      <c r="F325" s="13"/>
      <c r="G325" s="13"/>
      <c r="H325" s="13"/>
      <c r="I325" s="13"/>
      <c r="J325" s="13"/>
      <c r="K325" s="9"/>
      <c r="L325" s="10"/>
      <c r="M325" s="1"/>
      <c r="N325" s="1"/>
      <c r="O325" s="1"/>
    </row>
    <row r="326" spans="1:15" x14ac:dyDescent="0.25">
      <c r="A326" s="1"/>
      <c r="B326" s="1"/>
      <c r="C326" s="1" t="s">
        <v>431</v>
      </c>
      <c r="D326" s="11"/>
      <c r="E326" s="11"/>
      <c r="F326" s="12"/>
      <c r="G326" s="12"/>
      <c r="H326" s="12"/>
      <c r="I326" s="22"/>
      <c r="J326" s="23"/>
      <c r="K326" s="11"/>
      <c r="L326" s="1"/>
      <c r="M326" s="1"/>
      <c r="N326" s="1"/>
      <c r="O326" s="1"/>
    </row>
  </sheetData>
  <mergeCells count="22">
    <mergeCell ref="B9:L9"/>
    <mergeCell ref="E1:H1"/>
    <mergeCell ref="I1:L1"/>
    <mergeCell ref="E2:H2"/>
    <mergeCell ref="I2:L2"/>
    <mergeCell ref="E3:H3"/>
    <mergeCell ref="I3:L3"/>
    <mergeCell ref="E4:H4"/>
    <mergeCell ref="I4:L4"/>
    <mergeCell ref="C6:D6"/>
    <mergeCell ref="E6:H6"/>
    <mergeCell ref="I6:L6"/>
    <mergeCell ref="A39:L39"/>
    <mergeCell ref="A53:O53"/>
    <mergeCell ref="A117:O117"/>
    <mergeCell ref="A313:O313"/>
    <mergeCell ref="B15:O15"/>
    <mergeCell ref="B18:K18"/>
    <mergeCell ref="A22:O22"/>
    <mergeCell ref="A26:O26"/>
    <mergeCell ref="A29:O29"/>
    <mergeCell ref="A36:O36"/>
  </mergeCells>
  <hyperlinks>
    <hyperlink ref="C118" r:id="rId1" display="https://omarket.kz/catalog/ecc_stroitelstvo_remont/ecc_elektrika/avtomaty_rubilniki_uzo/0000012_1836163.html"/>
    <hyperlink ref="C119" r:id="rId2" display="https://omarket.kz/catalog/ecc_stroitelstvo_remont/ecc_elektrika/avtomaty_rubilniki_uzo/0000010_1836163.html"/>
    <hyperlink ref="C120" r:id="rId3" display="https://omarket.kz/catalog/ecc_stroitelstvo_remont/ecc_elektrika/avtomaty_rubilniki_uzo/170_2108634.html"/>
    <hyperlink ref="C121" r:id="rId4" display="https://omarket.kz/catalog/ecc_stroitelstvo_remont/ecc_elektrika/avtomaty_rubilniki_uzo/100418_10808835.html"/>
    <hyperlink ref="C132" r:id="rId5" display="https://omarket.kz/catalog/ecc_stroitelstvo_remont/ecc_elektrika/avtomaty_rubilniki_uzo/0000012_1836163.html"/>
    <hyperlink ref="C142" r:id="rId6" display="https://omarket.kz/catalog/ecc_stroitelstvo_remont/ecc_kabelenesuchshie_sistemy/kabel_kanaly/kabel-kanal-legrand-15x10-mm-2-m-belyy.html"/>
    <hyperlink ref="C143" r:id="rId7" display="https://omarket.kz/catalog/ecc_stroitelstvo_remont/ecc_kabelenesuchshie_sistemy/kabel_kanaly/kabel-kanal-legrand-15x10-mm-2-m-belyy.html"/>
    <hyperlink ref="C144" r:id="rId8" display="https://omarket.kz/catalog/ecc_stroitelstvo_remont/ecc_kabelenesuchshie_sistemy/kabel_kanaly/kabel-kanal-legrand-15x10-mm-2-m-belyy.html"/>
    <hyperlink ref="C152" r:id="rId9" display="https://omarket.kz/catalog/ecc_stroitelstvo_remont/ecc_krepyozh/shurupy_i_samorezy/samorezy-po-derevu-s-krupnym-shagom-35h40.html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Лист1</vt:lpstr>
      <vt:lpstr>Лист2</vt:lpstr>
      <vt:lpstr>Лист3</vt:lpstr>
      <vt:lpstr>Лист4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2026-03-27T11:19:59Z</dcterms:modified>
</cp:coreProperties>
</file>